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40" yWindow="600" windowWidth="20535" windowHeight="9420" activeTab="2"/>
  </bookViews>
  <sheets>
    <sheet name="T-2427-12-02-03-01-001" sheetId="1" r:id="rId1"/>
    <sheet name="T-2427-12-02-03-01-002" sheetId="2" r:id="rId2"/>
    <sheet name="Attapur" sheetId="6" r:id="rId3"/>
    <sheet name="T-2431-12-02-03-01-001" sheetId="4" r:id="rId4"/>
    <sheet name="T-2431-12-02-03-01-002" sheetId="3" r:id="rId5"/>
  </sheets>
  <definedNames>
    <definedName name="_xlnm.Print_Area" localSheetId="2">Attapur!$A$1:$I$119</definedName>
    <definedName name="_xlnm.Print_Area" localSheetId="0">'T-2427-12-02-03-01-001'!$A$1:$I$52</definedName>
    <definedName name="_xlnm.Print_Area" localSheetId="1">'T-2427-12-02-03-01-002'!$A$1:$I$53</definedName>
    <definedName name="_xlnm.Print_Area" localSheetId="3">'T-2431-12-02-03-01-001'!$A$1:$I$51</definedName>
    <definedName name="_xlnm.Print_Area" localSheetId="4">'T-2431-12-02-03-01-002'!$A$1:$I$54</definedName>
  </definedNames>
  <calcPr calcId="124519"/>
</workbook>
</file>

<file path=xl/calcChain.xml><?xml version="1.0" encoding="utf-8"?>
<calcChain xmlns="http://schemas.openxmlformats.org/spreadsheetml/2006/main">
  <c r="I119" i="6"/>
  <c r="I122" l="1"/>
  <c r="G127"/>
  <c r="F132"/>
  <c r="F130"/>
  <c r="F129"/>
  <c r="I118"/>
  <c r="I117"/>
  <c r="I54" i="1" l="1"/>
  <c r="N48"/>
  <c r="M49"/>
  <c r="N47"/>
  <c r="M44"/>
  <c r="M47"/>
  <c r="M43"/>
  <c r="M46"/>
  <c r="M45"/>
  <c r="J52"/>
  <c r="I116" i="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48" i="4"/>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49" s="1"/>
  <c r="I50" l="1"/>
  <c r="I51" s="1"/>
  <c r="I13" i="3" l="1"/>
  <c r="I12"/>
  <c r="I51"/>
  <c r="I50"/>
  <c r="I49"/>
  <c r="I48"/>
  <c r="I47"/>
  <c r="I46"/>
  <c r="I45"/>
  <c r="I44"/>
  <c r="I43"/>
  <c r="I42"/>
  <c r="I41"/>
  <c r="I40"/>
  <c r="I39"/>
  <c r="I38"/>
  <c r="I37"/>
  <c r="I36"/>
  <c r="I35"/>
  <c r="I34"/>
  <c r="I33"/>
  <c r="I32"/>
  <c r="I31"/>
  <c r="I30"/>
  <c r="I29"/>
  <c r="I28"/>
  <c r="I27"/>
  <c r="I26"/>
  <c r="I25"/>
  <c r="I24"/>
  <c r="I23"/>
  <c r="I22"/>
  <c r="I21"/>
  <c r="I20"/>
  <c r="I19"/>
  <c r="I18"/>
  <c r="I17"/>
  <c r="I16"/>
  <c r="I15"/>
  <c r="I14"/>
  <c r="I11"/>
  <c r="I10"/>
  <c r="I9"/>
  <c r="I8"/>
  <c r="I7"/>
  <c r="I6"/>
  <c r="I5"/>
  <c r="I52" l="1"/>
  <c r="I53" s="1"/>
  <c r="I54" s="1"/>
  <c r="I13" i="2" l="1"/>
  <c r="I50"/>
  <c r="I49"/>
  <c r="I48"/>
  <c r="I47"/>
  <c r="I46"/>
  <c r="I45"/>
  <c r="I44"/>
  <c r="I43"/>
  <c r="I42"/>
  <c r="I41"/>
  <c r="I40"/>
  <c r="I39"/>
  <c r="I38"/>
  <c r="I37"/>
  <c r="I36"/>
  <c r="I35"/>
  <c r="I34"/>
  <c r="I33"/>
  <c r="I32"/>
  <c r="I31"/>
  <c r="I30"/>
  <c r="I29"/>
  <c r="I28"/>
  <c r="I27"/>
  <c r="I26"/>
  <c r="I25"/>
  <c r="I24"/>
  <c r="I23"/>
  <c r="I22"/>
  <c r="I21"/>
  <c r="I20"/>
  <c r="I19"/>
  <c r="I18"/>
  <c r="I17"/>
  <c r="I16"/>
  <c r="I15"/>
  <c r="I14"/>
  <c r="I12"/>
  <c r="I11"/>
  <c r="I10"/>
  <c r="I9"/>
  <c r="I8"/>
  <c r="I7"/>
  <c r="I6"/>
  <c r="I5"/>
  <c r="I49" i="1"/>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50" s="1"/>
  <c r="I51" i="2" l="1"/>
  <c r="I52" s="1"/>
  <c r="I51" i="1"/>
  <c r="I52" s="1"/>
  <c r="I53" i="2" l="1"/>
</calcChain>
</file>

<file path=xl/sharedStrings.xml><?xml version="1.0" encoding="utf-8"?>
<sst xmlns="http://schemas.openxmlformats.org/spreadsheetml/2006/main" count="1543" uniqueCount="238">
  <si>
    <t>SCHEDULE</t>
  </si>
  <si>
    <t>Sl No</t>
  </si>
  <si>
    <t>Estimate Quantity</t>
  </si>
  <si>
    <t>Description of item</t>
  </si>
  <si>
    <t>Work Type</t>
  </si>
  <si>
    <t>Item Short Description</t>
  </si>
  <si>
    <t>APSS / Month Cl.NumberSSR 11 &amp; 12</t>
  </si>
  <si>
    <t xml:space="preserve">Rate (INR) </t>
  </si>
  <si>
    <t>UOM</t>
  </si>
  <si>
    <t>AMOUNT</t>
  </si>
  <si>
    <t>Elect</t>
  </si>
  <si>
    <t>Labour</t>
  </si>
  <si>
    <t>EA</t>
  </si>
  <si>
    <t>SWR11861</t>
  </si>
  <si>
    <t>SET</t>
  </si>
  <si>
    <t>LOADING of MS Channel,Angles,Flats&amp;Rods</t>
  </si>
  <si>
    <t>SWR10206</t>
  </si>
  <si>
    <t>TO</t>
  </si>
  <si>
    <t>UNLOADING of MS Channel,Angles,Flats&amp;Rod</t>
  </si>
  <si>
    <t>SWR10524</t>
  </si>
  <si>
    <t>Transport of iron materials such as R.S. Joists, Rail Poles, fabricated supports, steel, iron, flat, M.S. Channels etc., by lorries. (excluding of loading &amp; unloading ) Above 10 Km and upto 20 Km</t>
  </si>
  <si>
    <t>SWR10132</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</si>
  <si>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</si>
  <si>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SWR10869</t>
  </si>
  <si>
    <t>Supply</t>
  </si>
  <si>
    <t>Providing of earthing with excavation of earth pit (0.6 x0.6x2.4 Mts.) duly filling with bentonite, earth , running of earth wire etc., complete, including cost of bentonite and excluding cost of RCC collar of size 0.75M dia x 0.5 M height</t>
  </si>
  <si>
    <t>SWR10357</t>
  </si>
  <si>
    <t>Providing of RCC Collar guarding to the existing earth pits with damaged masonry including dismantling and removing of existing masonry and fixing the RCC collar of 0.60 M dia X 0.50M height</t>
  </si>
  <si>
    <t>SWR10359</t>
  </si>
  <si>
    <t>RMT</t>
  </si>
  <si>
    <t>Fabrication and connecting of M.S./ G.I. Flat 50x6mm to risers from earth mat to structures, equipment, marshalling boxes, electrical panels, PLCC panels, fencing posts etc.</t>
  </si>
  <si>
    <t>SWR10919</t>
  </si>
  <si>
    <t>SMR11488</t>
  </si>
  <si>
    <t>KG</t>
  </si>
  <si>
    <t>M</t>
  </si>
  <si>
    <t>SWR10387</t>
  </si>
  <si>
    <t>Loading of R.S. Joists 175 x 85 mm</t>
  </si>
  <si>
    <t>SWR10204</t>
  </si>
  <si>
    <t>Un loading of R.S. Joists 175 x 85 mm</t>
  </si>
  <si>
    <t>SWR10522</t>
  </si>
  <si>
    <t>SWR11040</t>
  </si>
  <si>
    <t>SWR10356</t>
  </si>
  <si>
    <t>M3</t>
  </si>
  <si>
    <t>Coping of 1.5'x1.5'x1 with 1:8 slope Using form boxes(0.031Cumt.)</t>
  </si>
  <si>
    <t>SWR11890</t>
  </si>
  <si>
    <t>Painting of operating rods of 33kV, 11kV AB switches with post office red colour (including cost of paint)</t>
  </si>
  <si>
    <t>SWR10881</t>
  </si>
  <si>
    <t>SWR11230</t>
  </si>
  <si>
    <t>DR</t>
  </si>
  <si>
    <t>SWR11231</t>
  </si>
  <si>
    <t>SWR11039</t>
  </si>
  <si>
    <t>Mass concreting of supports erected with CC (1:4:8) using 40 mm, HB G metal including the cost of metal, sand,Cement and curing etc-Including the cost of cement</t>
  </si>
  <si>
    <t>Survey line&amp;cabl inc peg mark,tree clear&amp;trail pits</t>
  </si>
  <si>
    <t>SWR22092</t>
  </si>
  <si>
    <t>KM</t>
  </si>
  <si>
    <t>Loading of 11KV/33KV XLPE UG Cable Drums for all sizes</t>
  </si>
  <si>
    <t>Un loading of 11KV/33KV XLPE UG Cable Drum for all sizes</t>
  </si>
  <si>
    <t>SWR11980</t>
  </si>
  <si>
    <t>SWR11988</t>
  </si>
  <si>
    <t>Laying of 33KV XLPE UG cable Double Run of Size in HardRock (1.2*0.5x1=0.6cum)</t>
  </si>
  <si>
    <t>SWR11002</t>
  </si>
  <si>
    <t>Laying of 2nd cable in excavated trench</t>
  </si>
  <si>
    <t>SWR10988</t>
  </si>
  <si>
    <t>S&amp;E-Smart RFID marker</t>
  </si>
  <si>
    <t>SWR25089</t>
  </si>
  <si>
    <t>Making of 33KV 3X400Sq.mm XLPE UG Cable Straight through joints</t>
  </si>
  <si>
    <t>SWR10382</t>
  </si>
  <si>
    <t>Supply 6" B Class GI pipe 5mm thck 20Kg/M</t>
  </si>
  <si>
    <t>SMR40081</t>
  </si>
  <si>
    <t>supply of 6" DWC pipe</t>
  </si>
  <si>
    <t>SMR11610</t>
  </si>
  <si>
    <t>Supply of Hume Pipe Size 9" size</t>
  </si>
  <si>
    <t>SMR40001</t>
  </si>
  <si>
    <t>Making of 33KV 3X400Sq.mm XLPE UG Cable  Outdoor/Indoor End Termination</t>
  </si>
  <si>
    <t>SWR12004</t>
  </si>
  <si>
    <t>Consultation charges for providing traffic diversions and meeting other exegencies for execution of work during late night hours and wee hours.</t>
  </si>
  <si>
    <t>SWR21903</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</si>
  <si>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</si>
  <si>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SMR40085</t>
  </si>
  <si>
    <t>Fabrication of 175x85/150x75mm RS joist pieces upto 12.5meters length by welding joint together by means of 50x6mm flat and MS channel on either side including the cost of consumable.</t>
  </si>
  <si>
    <t>SWR10642</t>
  </si>
  <si>
    <t>Painting of R.S Joist,Box poles including cross arms and
clamps with one coat of red oxid and two coats of Al.paint
including cost of paint and consumables</t>
  </si>
  <si>
    <t>SWR10640</t>
  </si>
  <si>
    <t>SWR11276</t>
  </si>
  <si>
    <t>SWR10346</t>
  </si>
  <si>
    <t xml:space="preserve">Loading of 33KV 800 Amps AB Switch </t>
  </si>
  <si>
    <t>SWR10239</t>
  </si>
  <si>
    <t>Un loading of 33KV 800 Amps AB Switch</t>
  </si>
  <si>
    <t>SWR10557</t>
  </si>
  <si>
    <t>Erection of 33 KV AB Switch including alignment and earthing</t>
  </si>
  <si>
    <t>SWR10392</t>
  </si>
  <si>
    <t>Making of coil earthing pole with 8mm GI wireNut&amp;Bolts for AB Switch</t>
  </si>
  <si>
    <t>SWR12331</t>
  </si>
  <si>
    <t>Loading of 33 KV, 10 KA LAs Station type</t>
  </si>
  <si>
    <t>SWR10266</t>
  </si>
  <si>
    <t>Un loading of 33 KV, 10 KA LAs Station type</t>
  </si>
  <si>
    <t>SWR10584</t>
  </si>
  <si>
    <t>Erection of 33 KV LAS station/Line type including earthing</t>
  </si>
  <si>
    <t>SWR10396</t>
  </si>
  <si>
    <t>Supply of CI eath pipe with 80mm dia,2.0 M Length</t>
  </si>
  <si>
    <t>SMR11483</t>
  </si>
  <si>
    <t>Painting of feeder name on support including cost of paint</t>
  </si>
  <si>
    <t>SWR12101</t>
  </si>
  <si>
    <t>Supply of GI Bolts &amp; Nuts etc</t>
  </si>
  <si>
    <t xml:space="preserve">GST @ 18 % </t>
  </si>
  <si>
    <t xml:space="preserve">Total: </t>
  </si>
  <si>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Arial"/>
        <family val="2"/>
      </rPr>
      <t xml:space="preserve">Providing of RFID markers on Shabad Stones wherever required </t>
    </r>
    <r>
      <rPr>
        <sz val="12"/>
        <color theme="1"/>
        <rFont val="Arial"/>
        <family val="2"/>
      </rPr>
      <t>back filling the trench with earth, levelling and removing the debris from the site inluding the cost of lead and liftetc - (Second cable laying cost not Included) depth of the trench LT-0.85 mts, 11 KV-1.05Mtrs &amp;33 KV - 1.20 mtrs.- Along the CC / BT multi layer road requiring compressor - 33 KV 3x400 Sqmm Cable</t>
    </r>
  </si>
  <si>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Arial"/>
        <family val="2"/>
      </rPr>
      <t xml:space="preserve">Providing of RFID markers on Shabad Stones wherever required  </t>
    </r>
    <r>
      <rPr>
        <sz val="12"/>
        <color theme="1"/>
        <rFont val="Arial"/>
        <family val="2"/>
      </rPr>
      <t xml:space="preserve"> back filling the trench with earth, levelling and removing the debris from the site inluding the cost of lead and liftetc.. (Second cable laying cost not Included) depth of the trench LT-0.85 mts, 11 KV-1.05Mtrs &amp;33 KV - 1.20 mtrs.-.Across the CC/ BT road crossing multi layer road requiring compressor (excluding the cost of Hume pipe)-33 KV 3x400 Sqmm Cable</t>
    </r>
  </si>
  <si>
    <r>
      <t xml:space="preserve">Raising of </t>
    </r>
    <r>
      <rPr>
        <b/>
        <sz val="12"/>
        <color theme="1"/>
        <rFont val="Arial"/>
        <family val="2"/>
      </rPr>
      <t>double run</t>
    </r>
    <r>
      <rPr>
        <sz val="12"/>
        <color theme="1"/>
        <rFont val="Arial"/>
        <family val="2"/>
      </rPr>
      <t xml:space="preserve"> 33KV 3x400sqmm UG  cable on already erected support with wooden / MS clamps and connecting it to over head line with cable jumpers including cost of required wooden cleats, lugs and bolts and nuts through GI pipe (excluding the cost of GI pipe) </t>
    </r>
  </si>
  <si>
    <t>Transport of conductor drums, cable drums, fragile material such as kiosks, VCBs,control panels, current transformers, boosters, lightning arrestors, insulators,transformers, meters (which are less in weight and occupy more space) (excludingof loading unloading)-  Above 10 Km and upto 20 Km with Lorry for each trip</t>
  </si>
  <si>
    <t xml:space="preserve">Excavation of pits in hard rock not requiring blasting. (In hard murram / rock boulders) - 11 Mtrs PSCC Poles/ Box poles 0.75 M x 0.9 M x 1.95 M </t>
  </si>
  <si>
    <t xml:space="preserve">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 </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</si>
  <si>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</si>
  <si>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Excavation of pits in hard rock not requiring blasting. (In hard murram / rock boulders) - 9.1 Mtrs PSCC Poles 0.76 M x 0.76M x 1.83M (2.6" x 2.6" x 6.0")</t>
  </si>
  <si>
    <r>
      <rPr>
        <b/>
        <u/>
        <sz val="11"/>
        <rFont val="Arial"/>
        <family val="2"/>
      </rPr>
      <t>WBS Element</t>
    </r>
    <r>
      <rPr>
        <u/>
        <sz val="11"/>
        <rFont val="Arial"/>
        <family val="2"/>
      </rPr>
      <t xml:space="preserve"> :</t>
    </r>
    <r>
      <rPr>
        <sz val="11"/>
        <rFont val="Arial"/>
        <family val="2"/>
      </rPr>
      <t>- T-2427-12-02-03-01-001</t>
    </r>
  </si>
  <si>
    <t>Lay-2nd Cable in Excavated Trench</t>
  </si>
  <si>
    <t>SWR11001</t>
  </si>
  <si>
    <t xml:space="preserve">Laying of 33&amp;11KV UG cable by HDD method with casing HDPE pipe of 160mm PN4 PE 80 as per IS4984 </t>
  </si>
  <si>
    <r>
      <rPr>
        <b/>
        <u/>
        <sz val="11"/>
        <rFont val="Arial"/>
        <family val="2"/>
      </rPr>
      <t>WBS Element</t>
    </r>
    <r>
      <rPr>
        <u/>
        <sz val="11"/>
        <rFont val="Arial"/>
        <family val="2"/>
      </rPr>
      <t xml:space="preserve"> :</t>
    </r>
    <r>
      <rPr>
        <sz val="11"/>
        <rFont val="Arial"/>
        <family val="2"/>
      </rPr>
      <t>- T-2427-12-02-03-01-002</t>
    </r>
  </si>
  <si>
    <t>SWR11996</t>
  </si>
  <si>
    <t>SWR11266</t>
  </si>
  <si>
    <t>Laying of the 33KV cable Double Run along the footpath through by removing &amp; relaying of slabs including material with necessary plastering. - 33KV 3x400sqmm UG Cable</t>
  </si>
  <si>
    <r>
      <rPr>
        <b/>
        <u/>
        <sz val="11"/>
        <rFont val="Arial"/>
        <family val="2"/>
      </rPr>
      <t>WBS Element</t>
    </r>
    <r>
      <rPr>
        <u/>
        <sz val="11"/>
        <rFont val="Arial"/>
        <family val="2"/>
      </rPr>
      <t xml:space="preserve"> :</t>
    </r>
    <r>
      <rPr>
        <sz val="11"/>
        <rFont val="Arial"/>
        <family val="2"/>
      </rPr>
      <t>- T-2431-12-02-03-01-001</t>
    </r>
  </si>
  <si>
    <t>SWR11927</t>
  </si>
  <si>
    <t>SWR11936</t>
  </si>
  <si>
    <t>SWR11003</t>
  </si>
  <si>
    <t>SWR11954</t>
  </si>
  <si>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Arial"/>
        <family val="2"/>
      </rPr>
      <t xml:space="preserve">Along the CC / BT multi layer road requiring compressor </t>
    </r>
    <r>
      <rPr>
        <sz val="11"/>
        <color theme="1"/>
        <rFont val="Arial"/>
        <family val="2"/>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</si>
  <si>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Arial"/>
        <family val="2"/>
      </rPr>
      <t>Across the CC/ BT road crossing multi layer road requiring compressor wih hume pipe (excluding the cost of Hume Pipe) - 33 KV 3x400 Sqmm Cable</t>
    </r>
  </si>
  <si>
    <t>Laying of 33KV XLPE UG cable Single Run of Size in Hard Rock (1.2*0.45x1=0.54cum)</t>
  </si>
  <si>
    <r>
      <t xml:space="preserve">Raising of </t>
    </r>
    <r>
      <rPr>
        <b/>
        <sz val="11"/>
        <color theme="1"/>
        <rFont val="Arial"/>
        <family val="2"/>
      </rPr>
      <t>Single run</t>
    </r>
    <r>
      <rPr>
        <sz val="11"/>
        <color theme="1"/>
        <rFont val="Arial"/>
        <family val="2"/>
      </rPr>
      <t xml:space="preserve"> 33KV 3x400sqmm UG  cable on already erected support with wooden / MS clamps and connecting it to over head line with cable jumpers including cost of required wooden cleats, lugs and bolts and nuts through GI pipe (excluding the cost of GI pipe) </t>
    </r>
  </si>
  <si>
    <t>SWR12019</t>
  </si>
  <si>
    <t>Lay-TR 33KV 3x400sqmm UG Cb CC/BT Compsr</t>
  </si>
  <si>
    <t>SWR12024</t>
  </si>
  <si>
    <t>Lay-TR 33KV 3x400sqmm UG Cb CC/BT RdCrsg</t>
  </si>
  <si>
    <t>SWR11800</t>
  </si>
  <si>
    <t>Lay-33KV XLPE UG Cb Tiple Run in Hrd Rck</t>
  </si>
  <si>
    <t>SWR11971</t>
  </si>
  <si>
    <t>SWR11962</t>
  </si>
  <si>
    <t>SMR24773</t>
  </si>
  <si>
    <t>SWR24773</t>
  </si>
  <si>
    <t>SMR24774</t>
  </si>
  <si>
    <t>SWR24774</t>
  </si>
  <si>
    <t>SWR10265</t>
  </si>
  <si>
    <t>SWR10583</t>
  </si>
  <si>
    <t>SWR11267</t>
  </si>
  <si>
    <t>SWR10205</t>
  </si>
  <si>
    <t>SWR10523</t>
  </si>
  <si>
    <t>SMR40009</t>
  </si>
  <si>
    <t>SWR10877</t>
  </si>
  <si>
    <t>SMR40010</t>
  </si>
  <si>
    <t>SWR10879</t>
  </si>
  <si>
    <t>SWR10348</t>
  </si>
  <si>
    <t>SWR10862</t>
  </si>
  <si>
    <t>SWR11089</t>
  </si>
  <si>
    <t>SWR11037</t>
  </si>
  <si>
    <t>SWR10198</t>
  </si>
  <si>
    <t>SWR10516</t>
  </si>
  <si>
    <t>SWR20959</t>
  </si>
  <si>
    <t>SWR20685</t>
  </si>
  <si>
    <t>SWR10460</t>
  </si>
  <si>
    <t>SMR40016</t>
  </si>
  <si>
    <t>SMR22473</t>
  </si>
  <si>
    <t>Supply of I-Bolts</t>
  </si>
  <si>
    <t>SMR40011</t>
  </si>
  <si>
    <t>SWR21240</t>
  </si>
  <si>
    <t>SWR10884</t>
  </si>
  <si>
    <t>SWR10917</t>
  </si>
  <si>
    <t>Labour for Fixing of all types of clamps</t>
  </si>
  <si>
    <t>SWR10920</t>
  </si>
  <si>
    <t>SMR11482</t>
  </si>
  <si>
    <t>SWR22093</t>
  </si>
  <si>
    <t>SWR11879</t>
  </si>
  <si>
    <t>SWR12510</t>
  </si>
  <si>
    <t>SWR10860</t>
  </si>
  <si>
    <t>SWR34330</t>
  </si>
  <si>
    <t>SWR34362</t>
  </si>
  <si>
    <t>SWR12110</t>
  </si>
  <si>
    <t>SWR12448</t>
  </si>
  <si>
    <t>SMR12474</t>
  </si>
  <si>
    <t>SWR12474</t>
  </si>
  <si>
    <t>Laying of the 33KV cable Single Run along the footpath through by removing &amp; relaying of slabs including material with necessary plastering -  33KV 1x400sqmm Cu Cb FootPathSlab</t>
  </si>
  <si>
    <t>Supply of 33KV 1Cx400Sqmm Plug Termination Kit</t>
  </si>
  <si>
    <t>Installation of 33KV 1Cx400Sqmm Plug Termination Kit</t>
  </si>
  <si>
    <t>Supply of 33KV 1Cx400Sqmm O/d Cb End Kit</t>
  </si>
  <si>
    <t>Installation of 33KV 1Cx400Sqmm O/d Cb End Kit</t>
  </si>
  <si>
    <t>Loading of R.S. Joists 150 x 150mm / Rail poles</t>
  </si>
  <si>
    <t>Un loading of R.S. Joists 150 x 150mm / Rail poles</t>
  </si>
  <si>
    <t>Erection of pole in position, aligning and setting to work, fixing of cross arms and top clamps, earthing of supports, back filling with earth and stones properly ramming including transport of materials from road side to location excluding pit excavation - Erection of RS Joist 150 x 150 mm</t>
  </si>
  <si>
    <t>Plastering 2 Coats,20/16mm(1:6)(1:4)</t>
  </si>
  <si>
    <t>Paint of coping with 2 coats of white cement incl cost of paints etc</t>
  </si>
  <si>
    <t>Excavation of pits in hard rock not requiring blasting. (In hard murram / rock boulders) -  RS Joist 150 x 150 mm Poles 0.76X0.76X1.52M</t>
  </si>
  <si>
    <t>Transport of conductor drums, cable drums, fragile material such as kiosks, VCBs, control panels, current transformers, boosters, lightning arrestors, insulators, transformers, meters(which are less in weight and occupy more space) Above 10 Km and upto 20 Km</t>
  </si>
  <si>
    <t>Loading of 33 KV, 10 KA LAs Line type</t>
  </si>
  <si>
    <t>Un loading of 33 KV, 10 KA LAs Line type</t>
  </si>
  <si>
    <t>Loading of 33 KV VCBs along with Panel boards</t>
  </si>
  <si>
    <t>Un loading of 33 KV VCBs along with Panel boards</t>
  </si>
  <si>
    <t>Earth work excavation of pits in hard murram/rock boulders</t>
  </si>
  <si>
    <t>Cement concrete 1:3:6 ration with 40 MML HBG metal including the cost of all materials and labour complete 1.8 x1.8 x 0.75 cum for VCB Plinth</t>
  </si>
  <si>
    <t>Erection of 33 KV VCB with Control Panel</t>
  </si>
  <si>
    <t>Supply of Tension Hardware 3 Bolted for Twin Zebra/panther with 150 mm spacing</t>
  </si>
  <si>
    <t xml:space="preserve">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
</t>
  </si>
  <si>
    <t>Hoisting of Insulators and hardware, stretching the conductor and stringing of 33kV bus comprising of three phases with Single Zebra/panther conductor to a tension of 450kgs.(Bus section of 4.5mt)</t>
  </si>
  <si>
    <t>Connection of equipment to bus and or another equipment with single zebra/Panther conductor including measuring, cutting,clamping and hoisting of suspension insulator assembly to support the conductor wherever necessary.</t>
  </si>
  <si>
    <t>Laying of MS Flats /GI Flats 75x 8mm earth mat including excavation of trenches of depth 600mm, welding, connecting to equipment andconnecting lightning shield to earth mat and earthing of fence posts, drilling and connecting earth rods including connecting cast iron pipes  including fabrication</t>
  </si>
  <si>
    <t>Supply of CI earth pipe 100 mm dia, 2.75 mt long thickness 10mm with flange as per specication</t>
  </si>
  <si>
    <t>Providing of control cable trench as per DATA-XII</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</si>
  <si>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</si>
  <si>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pecification (including cost of ferrules, lugs and glands)</t>
  </si>
  <si>
    <t>Supply &amp; spreading of 20mm machine crushed metal (HBG) including cost of conveneyance of all materials, labour charges etc complete for finished item of work and directed by the engineer incharge</t>
  </si>
  <si>
    <t>Raise-33KV 33KV 630sqmm UG Cb on support</t>
  </si>
  <si>
    <r>
      <t xml:space="preserve">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withearth, levelling and and removing the debris from the site inluding the cost of lead and lift etc. </t>
    </r>
    <r>
      <rPr>
        <b/>
        <sz val="11"/>
        <color theme="1"/>
        <rFont val="Arial"/>
        <family val="2"/>
      </rPr>
      <t>In Hard Gravel Soil / BC soil / Red earth / stone and earth mixed with fair boulders / Normal soil</t>
    </r>
  </si>
  <si>
    <t>Supply of 33KV 1x630Sqmm OD Unit EndTermtn</t>
  </si>
  <si>
    <t>Installation of 33KV 1x630Sqmm OD Unit EndTermtn</t>
  </si>
  <si>
    <t>Supply &amp;Fixing of 15mm Bib Tap 300gm Qtr turn</t>
  </si>
  <si>
    <t>Supply &amp;Fixing of 22.20mm OD CPVC Pipe-SDR 11</t>
  </si>
  <si>
    <t xml:space="preserve">Excavation of pits in hard rock not requiring blasting. (In hard murram / rock boulders) - 11 Mtrs PSCC Poles/ Box poles 0.75 M x 0.9 M x 1.95M </t>
  </si>
  <si>
    <t>Painting of R.S Joist,Box poles including cross arms and clamps with one coat of red oxid and two coats of Al.paint including cost of paint and consumables</t>
  </si>
  <si>
    <r>
      <t xml:space="preserve">Erection of pole in position, aligning and setting to work, fixing of cross arms and top clamps, earthing of supports, back filling with earth and stones properly ramming including transport of materials from road side to location excluding pit excavation - </t>
    </r>
    <r>
      <rPr>
        <b/>
        <sz val="11"/>
        <color theme="1"/>
        <rFont val="Arial"/>
        <family val="2"/>
      </rPr>
      <t>12Meter Box pole</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</si>
  <si>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</si>
  <si>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</si>
  <si>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</si>
  <si>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Labour charges for painting including scratching and cleaning of Sub-station structures of 2nd coat of Aluminium .</t>
  </si>
  <si>
    <r>
      <rPr>
        <b/>
        <u/>
        <sz val="11"/>
        <rFont val="Arial"/>
        <family val="2"/>
      </rPr>
      <t>Name of the Work :-</t>
    </r>
    <r>
      <rPr>
        <b/>
        <sz val="11"/>
        <rFont val="Arial"/>
        <family val="2"/>
      </rPr>
      <t xml:space="preserve"> </t>
    </r>
    <r>
      <rPr>
        <sz val="11"/>
        <rFont val="Arial"/>
        <family val="2"/>
      </rPr>
      <t xml:space="preserve"> Providing of 3rd alternate source to 33/11KV Miralam SS from 132/33KV Mailardevpally EHT SS byerection of new 33KV feeder with laying of 4.8KM of 33KV 3X400Sq.mm. XLPE UG Cable (double run) from the EHT SS to 33/11KV Miralam SS in Hyderabad South operation division of Hyderabad South Circle and the work executed bythe Master Plan SD-III of Division-II in Masterplan Hyderabad Circle under T&amp;D Improvement works (Summer Action Plan 2025)</t>
    </r>
  </si>
  <si>
    <r>
      <rPr>
        <b/>
        <u/>
        <sz val="11"/>
        <color theme="1"/>
        <rFont val="Calibri"/>
        <family val="2"/>
        <scheme val="minor"/>
      </rPr>
      <t>WBS Element</t>
    </r>
    <r>
      <rPr>
        <u/>
        <sz val="11"/>
        <color theme="1"/>
        <rFont val="Calibri"/>
        <family val="2"/>
        <scheme val="minor"/>
      </rPr>
      <t xml:space="preserve"> :</t>
    </r>
    <r>
      <rPr>
        <sz val="11"/>
        <color theme="1"/>
        <rFont val="Calibri"/>
        <family val="2"/>
        <scheme val="minor"/>
      </rPr>
      <t>- T-2427-12-02-03-01-003</t>
    </r>
  </si>
  <si>
    <r>
      <t xml:space="preserve">Raising of </t>
    </r>
    <r>
      <rPr>
        <b/>
        <sz val="11"/>
        <color theme="1"/>
        <rFont val="Arial"/>
        <family val="2"/>
      </rPr>
      <t>double run</t>
    </r>
    <r>
      <rPr>
        <sz val="11"/>
        <color theme="1"/>
        <rFont val="Arial"/>
        <family val="2"/>
      </rPr>
      <t xml:space="preserve"> 33KV 3x400sqmm UG  cable on already erected support with wooden / MS clamps and connecting it to over head line with cable jumpers including cost of required wooden cleats, lugs and bolts and nuts through GI pipe (excluding the cost of GI pipe) </t>
    </r>
  </si>
  <si>
    <r>
      <t xml:space="preserve">Raising of </t>
    </r>
    <r>
      <rPr>
        <b/>
        <sz val="11"/>
        <color theme="1"/>
        <rFont val="Arial"/>
        <family val="2"/>
      </rPr>
      <t>Single run 33KV 1x400sqmm Copper UG  cable</t>
    </r>
    <r>
      <rPr>
        <sz val="11"/>
        <color theme="1"/>
        <rFont val="Arial"/>
        <family val="2"/>
      </rPr>
      <t xml:space="preserve"> on already erected support with wooden / MS clamps and connecting it to over head line with cable jumpers including cost of required wooden cleats, lugs and bolts and nuts through GI pipe (excluding the cost of GI pipe) </t>
    </r>
  </si>
  <si>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1"/>
        <color theme="1"/>
        <rFont val="Arial"/>
        <family val="2"/>
      </rPr>
      <t xml:space="preserve">Providing of RFID markers on Shabad Stones wherever required </t>
    </r>
    <r>
      <rPr>
        <sz val="11"/>
        <color theme="1"/>
        <rFont val="Arial"/>
        <family val="2"/>
      </rPr>
      <t>back filling the trench with earth, levelling and removing the debris from the site inluding the cost of lead and liftetc - (Second cable laying cost not Included) depth of the trench LT-0.85 mts, 11 KV-1.05Mtrs &amp;33 KV - 1.20 mtrs.- Along the CC / BT multi layer road requiring compressor - 33 KV 3x400 Sqmm Cable</t>
    </r>
  </si>
  <si>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1"/>
        <color theme="1"/>
        <rFont val="Arial"/>
        <family val="2"/>
      </rPr>
      <t xml:space="preserve">Providing of RFID markers on Shabad Stones wherever required  </t>
    </r>
    <r>
      <rPr>
        <sz val="11"/>
        <color theme="1"/>
        <rFont val="Arial"/>
        <family val="2"/>
      </rPr>
      <t xml:space="preserve"> back filling the trench with earth, levelling and removing the debris from the site inluding the cost of lead and liftetc.. (Second cable laying cost not Included) depth of the trench LT-0.85 mts, 11 KV-1.05Mtrs &amp;33 KV - 1.20 mtrs.-.Across the CC/ BT road crossing multi layer road requiring compressor (excluding the cost of Hume pipe)-33 KV 3x400 Sqmm Cable</t>
    </r>
  </si>
  <si>
    <r>
      <rPr>
        <b/>
        <u/>
        <sz val="11"/>
        <rFont val="Arial"/>
        <family val="2"/>
      </rPr>
      <t>Name of the Work :-</t>
    </r>
    <r>
      <rPr>
        <b/>
        <sz val="11"/>
        <rFont val="Arial"/>
        <family val="2"/>
      </rPr>
      <t xml:space="preserve"> </t>
    </r>
    <r>
      <rPr>
        <sz val="11"/>
        <rFont val="Arial"/>
        <family val="2"/>
      </rPr>
      <t xml:space="preserve">  Providing of alternate source of supply to 33/11KV Panjesha SS from 220/132/33KV Chandrayangutta EHT SS by laying of 2.5KM of 33KV interlinking single run UG Cable(3X400 Sqmm. XLPE)from 33/11KV Yakathpura SS to 33/11KV Panjesha SS in Hyderabad South Division of Hyderabad South Circle in Master Plan SD-III of Masterplan Division-II of Masterplan Hyderabad Circle under T&amp;D Improvement works(Summer Action Plan 2025)</t>
    </r>
  </si>
  <si>
    <r>
      <rPr>
        <b/>
        <u/>
        <sz val="11"/>
        <rFont val="Arial"/>
        <family val="2"/>
      </rPr>
      <t>WBS Element</t>
    </r>
    <r>
      <rPr>
        <u/>
        <sz val="11"/>
        <rFont val="Arial"/>
        <family val="2"/>
      </rPr>
      <t xml:space="preserve"> :</t>
    </r>
    <r>
      <rPr>
        <sz val="11"/>
        <rFont val="Arial"/>
        <family val="2"/>
      </rPr>
      <t>- T-2431-12-02-03-01-002</t>
    </r>
  </si>
  <si>
    <r>
      <rPr>
        <b/>
        <u/>
        <sz val="11"/>
        <rFont val="Arial"/>
        <family val="2"/>
      </rPr>
      <t>Name of the Work :-</t>
    </r>
    <r>
      <rPr>
        <b/>
        <sz val="11"/>
        <rFont val="Arial"/>
        <family val="2"/>
      </rPr>
      <t xml:space="preserve"> </t>
    </r>
    <r>
      <rPr>
        <sz val="11"/>
        <rFont val="Arial"/>
        <family val="2"/>
      </rPr>
      <t xml:space="preserve">  Providing 3rd alternate source of supply to 33/11KV Falaknuma SS from 132/33KV Mailadevarapally EHT SS by laying of 2.5KM of 33KV interlinking double run UG Cable (3X400 Sq.mm. XLPE) from 33/11KV CRPF SS to 33/11KV Falaknuma SS in Hyderabad South Division of Hyderabad South Circle and the work executed by the Master Plan SD-III of Masterplan Division-II in Masterplan Hyderabad Circle under T&amp;D Improvement works (Summer Action Plan-2025)</t>
    </r>
  </si>
  <si>
    <r>
      <rPr>
        <b/>
        <u/>
        <sz val="11"/>
        <rFont val="Arial"/>
        <family val="2"/>
      </rPr>
      <t>Name of the Work :-</t>
    </r>
    <r>
      <rPr>
        <b/>
        <sz val="11"/>
        <rFont val="Arial"/>
        <family val="2"/>
      </rPr>
      <t xml:space="preserve"> </t>
    </r>
    <r>
      <rPr>
        <sz val="11"/>
        <rFont val="Arial"/>
        <family val="2"/>
      </rPr>
      <t xml:space="preserve"> Providing of 3rd alternate source to 33/11KV CRPF SS from 132/33KV Mailardevpally EHT SS by erection of new 33KV feeder with laying of 6.8KM of 33KV 3X400Sq.mm. XLPE UG Cable (double run) from the EHT SS to 33/11KV CRPF SS in Hyderabad South operation division of Hyderabad South Circle and the work executed by the Master Plan SD-III of Masterplan Division-II in Masterplan Hyderabad Circle under T&amp;D Improvement works (Summer Action Plan-2025)</t>
    </r>
  </si>
  <si>
    <r>
      <rPr>
        <b/>
        <u/>
        <sz val="11"/>
        <rFont val="Arial"/>
        <family val="2"/>
      </rPr>
      <t>Name of the Work :-</t>
    </r>
    <r>
      <rPr>
        <b/>
        <sz val="11"/>
        <rFont val="Arial"/>
        <family val="2"/>
      </rPr>
      <t xml:space="preserve"> </t>
    </r>
    <r>
      <rPr>
        <sz val="11"/>
        <rFont val="Arial"/>
        <family val="2"/>
      </rPr>
      <t xml:space="preserve"> Providing of 3rd alternate source to 33/11KV Attapur SS from 132/33KV Seetharambagh Indoor EHT SS by laying of 6.65KM of 3X400Sqmm. XLPE UG Cable (Triple Run, 2No.s 33KV feeders) viz., 2run for providing of alternate source of supply to 33/11KV Attapur SS and 1run for extending regular source of supply to the upcoming 33/11KV STP Plant SS in Hyderabad South operation division of Hyderabad South Circle and work executed by the Master plan SD-III Sub-Division of MP-II Division of Hyderabad Master plan Circle under T&amp; D Improvement Works(Summer Action Plan 2025)</t>
    </r>
  </si>
  <si>
    <t>Erection of pole in position, aligning and setting to work, fixing of cross arms and top clamps, earthing of supports, back filling with earth and stones properlyramming including transport of materials from road side to location excluding pit excavation -  Box pole 9/10/11Meter</t>
  </si>
  <si>
    <t>Grand Total :</t>
  </si>
  <si>
    <t>Grand Total:</t>
  </si>
  <si>
    <t xml:space="preserve"> </t>
  </si>
</sst>
</file>

<file path=xl/styles.xml><?xml version="1.0" encoding="utf-8"?>
<styleSheet xmlns="http://schemas.openxmlformats.org/spreadsheetml/2006/main">
  <numFmts count="2">
    <numFmt numFmtId="43" formatCode="_ * #,##0.00_ ;_ * \-#,##0.00_ ;_ * &quot;-&quot;??_ ;_ @_ "/>
    <numFmt numFmtId="164" formatCode="_(* #,##0.00_);_(* \(#,##0.00\);_(* &quot;-&quot;??_);_(@_)"/>
  </numFmts>
  <fonts count="21">
    <font>
      <sz val="11"/>
      <color theme="1"/>
      <name val="Calibri"/>
      <family val="2"/>
      <scheme val="minor"/>
    </font>
    <font>
      <sz val="11"/>
      <color theme="1"/>
      <name val="Calibri"/>
      <family val="2"/>
      <scheme val="minor"/>
    </font>
    <font>
      <b/>
      <u/>
      <sz val="16"/>
      <name val="Bookman Old Style"/>
      <family val="1"/>
    </font>
    <font>
      <b/>
      <sz val="11"/>
      <name val="Arial"/>
      <family val="2"/>
    </font>
    <font>
      <b/>
      <u/>
      <sz val="11"/>
      <name val="Arial"/>
      <family val="2"/>
    </font>
    <font>
      <sz val="11"/>
      <name val="Arial"/>
      <family val="2"/>
    </font>
    <font>
      <u/>
      <sz val="11"/>
      <name val="Arial"/>
      <family val="2"/>
    </font>
    <font>
      <sz val="11"/>
      <color theme="1"/>
      <name val="Arial"/>
      <family val="2"/>
    </font>
    <font>
      <sz val="10"/>
      <name val="Arial"/>
      <family val="2"/>
    </font>
    <font>
      <b/>
      <sz val="13"/>
      <name val="Book Antiqua"/>
      <family val="1"/>
    </font>
    <font>
      <sz val="10"/>
      <color rgb="FF000000"/>
      <name val="Times New Roman"/>
      <family val="1"/>
    </font>
    <font>
      <b/>
      <sz val="14"/>
      <color theme="1"/>
      <name val="Book Antiqua"/>
      <family val="1"/>
    </font>
    <font>
      <sz val="12.5"/>
      <color theme="1"/>
      <name val="Book Antiqua"/>
      <family val="1"/>
    </font>
    <font>
      <sz val="12"/>
      <color theme="1"/>
      <name val="Arial"/>
      <family val="2"/>
    </font>
    <font>
      <sz val="12"/>
      <color indexed="8"/>
      <name val="Arial"/>
      <family val="2"/>
    </font>
    <font>
      <b/>
      <sz val="12"/>
      <color theme="1"/>
      <name val="Arial"/>
      <family val="2"/>
    </font>
    <font>
      <sz val="12"/>
      <name val="Arial"/>
      <family val="2"/>
    </font>
    <font>
      <b/>
      <sz val="11"/>
      <color theme="1"/>
      <name val="Arial"/>
      <family val="2"/>
    </font>
    <font>
      <b/>
      <u/>
      <sz val="11"/>
      <color theme="1"/>
      <name val="Calibri"/>
      <family val="2"/>
      <scheme val="minor"/>
    </font>
    <font>
      <u/>
      <sz val="11"/>
      <color theme="1"/>
      <name val="Calibri"/>
      <family val="2"/>
      <scheme val="minor"/>
    </font>
    <font>
      <sz val="11"/>
      <color indexed="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1">
    <xf numFmtId="0" fontId="0" fillId="0" borderId="0"/>
    <xf numFmtId="164" fontId="1" fillId="0" borderId="0" applyFont="0" applyFill="0" applyBorder="0" applyAlignment="0" applyProtection="0"/>
    <xf numFmtId="0" fontId="8" fillId="0" borderId="0"/>
    <xf numFmtId="0" fontId="8" fillId="0" borderId="0"/>
    <xf numFmtId="0" fontId="8" fillId="0" borderId="0"/>
    <xf numFmtId="0" fontId="8" fillId="0" borderId="0"/>
    <xf numFmtId="0" fontId="1" fillId="0" borderId="0"/>
    <xf numFmtId="0" fontId="8" fillId="0" borderId="0"/>
    <xf numFmtId="0" fontId="1" fillId="0" borderId="0"/>
    <xf numFmtId="0" fontId="1" fillId="0" borderId="0"/>
    <xf numFmtId="0" fontId="10" fillId="0" borderId="0"/>
  </cellStyleXfs>
  <cellXfs count="60">
    <xf numFmtId="0" fontId="0" fillId="0" borderId="0" xfId="0"/>
    <xf numFmtId="0" fontId="3" fillId="2" borderId="4" xfId="0" applyFont="1" applyFill="1" applyBorder="1" applyAlignment="1">
      <alignment horizontal="center" vertical="center" wrapText="1"/>
    </xf>
    <xf numFmtId="2" fontId="3" fillId="2" borderId="4" xfId="0" applyNumberFormat="1" applyFont="1" applyFill="1" applyBorder="1" applyAlignment="1">
      <alignment horizontal="right" vertical="center" wrapText="1"/>
    </xf>
    <xf numFmtId="43" fontId="3" fillId="2" borderId="4" xfId="1" applyNumberFormat="1"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0" fontId="7" fillId="0" borderId="0" xfId="0" applyFont="1"/>
    <xf numFmtId="0" fontId="7" fillId="0" borderId="0" xfId="0" applyFont="1" applyAlignment="1">
      <alignment horizontal="left" vertical="center"/>
    </xf>
    <xf numFmtId="2" fontId="9" fillId="2" borderId="4" xfId="0" applyNumberFormat="1" applyFont="1" applyFill="1" applyBorder="1" applyAlignment="1">
      <alignment horizontal="right" vertical="center" wrapText="1"/>
    </xf>
    <xf numFmtId="2" fontId="11" fillId="0" borderId="4" xfId="0" applyNumberFormat="1" applyFont="1" applyBorder="1" applyAlignment="1">
      <alignment horizontal="center" vertical="center"/>
    </xf>
    <xf numFmtId="0" fontId="12" fillId="0" borderId="4" xfId="0" applyFont="1" applyBorder="1" applyAlignment="1">
      <alignment horizontal="center" vertical="center"/>
    </xf>
    <xf numFmtId="0" fontId="0" fillId="0" borderId="0" xfId="0" applyAlignment="1">
      <alignment horizontal="center" vertical="center"/>
    </xf>
    <xf numFmtId="0" fontId="0" fillId="0" borderId="0" xfId="0" applyAlignment="1">
      <alignment horizontal="right" vertical="center"/>
    </xf>
    <xf numFmtId="0" fontId="13" fillId="0" borderId="4" xfId="0" applyFont="1" applyBorder="1" applyAlignment="1">
      <alignment horizontal="center" vertical="center"/>
    </xf>
    <xf numFmtId="0" fontId="13" fillId="0" borderId="4" xfId="6" applyFont="1" applyBorder="1" applyAlignment="1">
      <alignment horizontal="left" vertical="center" wrapText="1"/>
    </xf>
    <xf numFmtId="0" fontId="14" fillId="2" borderId="4"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3" fillId="0" borderId="4" xfId="0" applyFont="1" applyBorder="1" applyAlignment="1">
      <alignment horizontal="left" vertical="center" wrapText="1"/>
    </xf>
    <xf numFmtId="0" fontId="16" fillId="0" borderId="4" xfId="0" applyFont="1" applyBorder="1" applyAlignment="1">
      <alignment horizontal="left" vertical="center" wrapText="1"/>
    </xf>
    <xf numFmtId="0" fontId="13" fillId="0" borderId="4" xfId="0" applyFont="1" applyBorder="1" applyAlignment="1">
      <alignment horizontal="left" vertical="center"/>
    </xf>
    <xf numFmtId="4" fontId="13" fillId="0" borderId="4" xfId="0" applyNumberFormat="1" applyFont="1" applyBorder="1" applyAlignment="1">
      <alignment horizontal="center" vertical="center"/>
    </xf>
    <xf numFmtId="3" fontId="13" fillId="0" borderId="4" xfId="0" applyNumberFormat="1" applyFont="1" applyBorder="1" applyAlignment="1">
      <alignment horizontal="center" vertical="center"/>
    </xf>
    <xf numFmtId="0" fontId="13" fillId="0" borderId="4" xfId="0" applyFont="1" applyFill="1" applyBorder="1" applyAlignment="1">
      <alignment horizontal="left" vertical="center"/>
    </xf>
    <xf numFmtId="2" fontId="13" fillId="0" borderId="4" xfId="0" applyNumberFormat="1" applyFont="1" applyBorder="1" applyAlignment="1">
      <alignment horizontal="right" vertical="center"/>
    </xf>
    <xf numFmtId="0" fontId="7" fillId="0" borderId="4" xfId="0" applyFont="1" applyBorder="1" applyAlignment="1">
      <alignment horizontal="center" vertical="center"/>
    </xf>
    <xf numFmtId="2" fontId="7" fillId="0" borderId="4" xfId="0" applyNumberFormat="1" applyFont="1" applyBorder="1" applyAlignment="1">
      <alignment horizontal="right" vertical="center"/>
    </xf>
    <xf numFmtId="4" fontId="7" fillId="0" borderId="4" xfId="0" applyNumberFormat="1" applyFont="1" applyBorder="1" applyAlignment="1">
      <alignment horizontal="center" vertical="center"/>
    </xf>
    <xf numFmtId="3" fontId="7" fillId="0" borderId="4" xfId="0" applyNumberFormat="1" applyFont="1" applyBorder="1" applyAlignment="1">
      <alignment horizontal="center" vertical="center"/>
    </xf>
    <xf numFmtId="0" fontId="13" fillId="0" borderId="4" xfId="0" applyFont="1" applyBorder="1" applyAlignment="1">
      <alignment wrapText="1"/>
    </xf>
    <xf numFmtId="0" fontId="7" fillId="0" borderId="4" xfId="6" applyFont="1" applyFill="1" applyBorder="1" applyAlignment="1">
      <alignment horizontal="left" vertical="center" wrapText="1"/>
    </xf>
    <xf numFmtId="0" fontId="7" fillId="0" borderId="4" xfId="6" applyFont="1" applyBorder="1" applyAlignment="1">
      <alignment vertical="center" wrapText="1"/>
    </xf>
    <xf numFmtId="0" fontId="7" fillId="0" borderId="3" xfId="6" applyFont="1" applyBorder="1" applyAlignment="1">
      <alignment vertical="center" wrapText="1"/>
    </xf>
    <xf numFmtId="0" fontId="7" fillId="0" borderId="4" xfId="0" applyFont="1" applyBorder="1" applyAlignment="1">
      <alignment vertical="center" wrapText="1"/>
    </xf>
    <xf numFmtId="0" fontId="7" fillId="0" borderId="4" xfId="0" applyFont="1" applyFill="1" applyBorder="1" applyAlignment="1">
      <alignment vertical="center" wrapText="1"/>
    </xf>
    <xf numFmtId="2" fontId="7" fillId="0" borderId="4" xfId="0" applyNumberFormat="1" applyFont="1" applyFill="1" applyBorder="1" applyAlignment="1">
      <alignment vertical="center" wrapText="1"/>
    </xf>
    <xf numFmtId="0" fontId="7" fillId="0" borderId="4" xfId="6" applyFont="1" applyBorder="1" applyAlignment="1">
      <alignment vertical="center"/>
    </xf>
    <xf numFmtId="0" fontId="0" fillId="0" borderId="0" xfId="0" applyFont="1"/>
    <xf numFmtId="0" fontId="7" fillId="0" borderId="4" xfId="0" applyFont="1" applyBorder="1" applyAlignment="1">
      <alignment vertical="center"/>
    </xf>
    <xf numFmtId="0" fontId="7" fillId="0" borderId="4" xfId="6" applyFont="1" applyBorder="1" applyAlignment="1">
      <alignment horizontal="left" vertical="center" wrapText="1"/>
    </xf>
    <xf numFmtId="0" fontId="20" fillId="2" borderId="4" xfId="0" applyFont="1" applyFill="1" applyBorder="1" applyAlignment="1">
      <alignment horizontal="left" vertical="center" wrapText="1"/>
    </xf>
    <xf numFmtId="2" fontId="7" fillId="0" borderId="4" xfId="0" applyNumberFormat="1" applyFont="1" applyBorder="1" applyAlignment="1">
      <alignment vertical="center"/>
    </xf>
    <xf numFmtId="0" fontId="7" fillId="0" borderId="4" xfId="0" applyFont="1" applyBorder="1" applyAlignment="1">
      <alignment horizontal="left" vertical="center"/>
    </xf>
    <xf numFmtId="0" fontId="20" fillId="0" borderId="4" xfId="0" applyFont="1" applyFill="1" applyBorder="1" applyAlignment="1">
      <alignment horizontal="left" vertical="center" wrapText="1"/>
    </xf>
    <xf numFmtId="4" fontId="7" fillId="0" borderId="4" xfId="0" applyNumberFormat="1" applyFont="1" applyBorder="1" applyAlignment="1">
      <alignment vertical="center"/>
    </xf>
    <xf numFmtId="0" fontId="7" fillId="0" borderId="4" xfId="0" applyFont="1" applyBorder="1" applyAlignment="1">
      <alignment horizontal="left" vertical="center" wrapText="1"/>
    </xf>
    <xf numFmtId="0" fontId="7" fillId="0" borderId="4" xfId="0" applyFont="1" applyFill="1" applyBorder="1" applyAlignment="1">
      <alignment horizontal="left" vertical="center" wrapText="1"/>
    </xf>
    <xf numFmtId="0" fontId="5" fillId="0" borderId="4" xfId="0" applyFont="1" applyBorder="1" applyAlignment="1">
      <alignment horizontal="left" vertical="center" wrapText="1"/>
    </xf>
    <xf numFmtId="0" fontId="7" fillId="0" borderId="4" xfId="0" applyFont="1" applyFill="1" applyBorder="1" applyAlignment="1">
      <alignment horizontal="left" vertical="center"/>
    </xf>
    <xf numFmtId="2" fontId="7" fillId="0" borderId="4" xfId="0" applyNumberFormat="1" applyFont="1" applyBorder="1" applyAlignment="1">
      <alignment horizontal="left" vertical="center"/>
    </xf>
    <xf numFmtId="4" fontId="7" fillId="0" borderId="4" xfId="0" applyNumberFormat="1" applyFont="1" applyBorder="1" applyAlignment="1">
      <alignment horizontal="left" vertical="center"/>
    </xf>
    <xf numFmtId="3" fontId="7" fillId="0" borderId="4" xfId="0" applyNumberFormat="1" applyFont="1" applyBorder="1" applyAlignment="1">
      <alignment vertical="center"/>
    </xf>
    <xf numFmtId="0" fontId="0" fillId="0" borderId="0" xfId="0" applyFont="1" applyAlignment="1">
      <alignment vertical="center"/>
    </xf>
    <xf numFmtId="4" fontId="0" fillId="0" borderId="0" xfId="0" applyNumberFormat="1"/>
    <xf numFmtId="9" fontId="0" fillId="0" borderId="0" xfId="0" applyNumberFormat="1" applyAlignment="1">
      <alignment horizontal="center" vertical="center"/>
    </xf>
    <xf numFmtId="0" fontId="11" fillId="0" borderId="4" xfId="0" applyFont="1" applyBorder="1" applyAlignment="1">
      <alignment horizontal="right" vertical="center"/>
    </xf>
    <xf numFmtId="0" fontId="12" fillId="0" borderId="4" xfId="0" applyFont="1" applyBorder="1" applyAlignment="1">
      <alignment horizontal="right" vertical="center"/>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1" xfId="0" applyFont="1" applyFill="1" applyBorder="1" applyAlignment="1">
      <alignment horizontal="left" vertical="center" wrapText="1"/>
    </xf>
  </cellXfs>
  <cellStyles count="11">
    <cellStyle name="Comma 2" xfId="1"/>
    <cellStyle name="Normal" xfId="0" builtinId="0"/>
    <cellStyle name="Normal 10" xfId="7"/>
    <cellStyle name="Normal 2 3 2 3 7" xfId="8"/>
    <cellStyle name="Normal 2 3 2 3 7 3" xfId="9"/>
    <cellStyle name="Normal 2 5" xfId="10"/>
    <cellStyle name="Normal 3" xfId="4"/>
    <cellStyle name="Normal 4" xfId="2"/>
    <cellStyle name="Normal 5" xfId="3"/>
    <cellStyle name="Normal 6" xfId="5"/>
    <cellStyle name="Normal 8"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N54"/>
  <sheetViews>
    <sheetView view="pageBreakPreview" zoomScaleSheetLayoutView="100" workbookViewId="0">
      <selection activeCell="I57" sqref="I57"/>
    </sheetView>
  </sheetViews>
  <sheetFormatPr defaultRowHeight="15"/>
  <cols>
    <col min="1" max="1" width="5.140625" style="10" customWidth="1"/>
    <col min="2" max="2" width="10.140625" style="11" bestFit="1" customWidth="1"/>
    <col min="3" max="3" width="72.85546875" style="10" customWidth="1"/>
    <col min="4" max="4" width="6.7109375" style="10" customWidth="1"/>
    <col min="5" max="5" width="10" style="10" customWidth="1"/>
    <col min="6" max="6" width="13" style="10" bestFit="1" customWidth="1"/>
    <col min="7" max="7" width="12" style="10" bestFit="1" customWidth="1"/>
    <col min="8" max="8" width="6.140625" style="10" bestFit="1" customWidth="1"/>
    <col min="9" max="9" width="16.42578125" style="10" bestFit="1" customWidth="1"/>
    <col min="10" max="10" width="13.42578125" bestFit="1" customWidth="1"/>
  </cols>
  <sheetData>
    <row r="1" spans="1:9" ht="20.25">
      <c r="A1" s="55" t="s">
        <v>0</v>
      </c>
      <c r="B1" s="55"/>
      <c r="C1" s="55"/>
      <c r="D1" s="55"/>
      <c r="E1" s="55"/>
      <c r="F1" s="55"/>
      <c r="G1" s="55"/>
      <c r="H1" s="55"/>
      <c r="I1" s="55"/>
    </row>
    <row r="2" spans="1:9" ht="71.25" customHeight="1">
      <c r="A2" s="56" t="s">
        <v>232</v>
      </c>
      <c r="B2" s="57"/>
      <c r="C2" s="57"/>
      <c r="D2" s="57"/>
      <c r="E2" s="57"/>
      <c r="F2" s="57"/>
      <c r="G2" s="57"/>
      <c r="H2" s="57"/>
      <c r="I2" s="58"/>
    </row>
    <row r="3" spans="1:9" ht="31.5" customHeight="1">
      <c r="A3" s="59" t="s">
        <v>114</v>
      </c>
      <c r="B3" s="57"/>
      <c r="C3" s="57"/>
      <c r="D3" s="57"/>
      <c r="E3" s="57"/>
      <c r="F3" s="57"/>
      <c r="G3" s="57"/>
      <c r="H3" s="57"/>
      <c r="I3" s="58"/>
    </row>
    <row r="4" spans="1:9" s="5" customFormat="1" ht="75">
      <c r="A4" s="1" t="s">
        <v>1</v>
      </c>
      <c r="B4" s="2" t="s">
        <v>2</v>
      </c>
      <c r="C4" s="1" t="s">
        <v>3</v>
      </c>
      <c r="D4" s="1" t="s">
        <v>4</v>
      </c>
      <c r="E4" s="1" t="s">
        <v>5</v>
      </c>
      <c r="F4" s="1" t="s">
        <v>6</v>
      </c>
      <c r="G4" s="3" t="s">
        <v>7</v>
      </c>
      <c r="H4" s="1" t="s">
        <v>8</v>
      </c>
      <c r="I4" s="4" t="s">
        <v>9</v>
      </c>
    </row>
    <row r="5" spans="1:9" s="6" customFormat="1" ht="14.25">
      <c r="A5" s="23">
        <v>1</v>
      </c>
      <c r="B5" s="23">
        <v>6.8</v>
      </c>
      <c r="C5" s="37" t="s">
        <v>52</v>
      </c>
      <c r="D5" s="38" t="s">
        <v>10</v>
      </c>
      <c r="E5" s="38" t="s">
        <v>11</v>
      </c>
      <c r="F5" s="40" t="s">
        <v>53</v>
      </c>
      <c r="G5" s="40">
        <v>765</v>
      </c>
      <c r="H5" s="40" t="s">
        <v>54</v>
      </c>
      <c r="I5" s="47">
        <f t="shared" ref="I5:I49" si="0">B5*G5</f>
        <v>5202</v>
      </c>
    </row>
    <row r="6" spans="1:9" s="6" customFormat="1" ht="42" customHeight="1">
      <c r="A6" s="23">
        <v>2</v>
      </c>
      <c r="B6" s="23">
        <v>46</v>
      </c>
      <c r="C6" s="37" t="s">
        <v>55</v>
      </c>
      <c r="D6" s="38" t="s">
        <v>10</v>
      </c>
      <c r="E6" s="38" t="s">
        <v>11</v>
      </c>
      <c r="F6" s="40" t="s">
        <v>47</v>
      </c>
      <c r="G6" s="48">
        <v>1024</v>
      </c>
      <c r="H6" s="40" t="s">
        <v>48</v>
      </c>
      <c r="I6" s="47">
        <f t="shared" si="0"/>
        <v>47104</v>
      </c>
    </row>
    <row r="7" spans="1:9" s="6" customFormat="1" ht="71.25">
      <c r="A7" s="23">
        <v>3</v>
      </c>
      <c r="B7" s="23">
        <v>23</v>
      </c>
      <c r="C7" s="37" t="s">
        <v>109</v>
      </c>
      <c r="D7" s="38" t="s">
        <v>10</v>
      </c>
      <c r="E7" s="38" t="s">
        <v>11</v>
      </c>
      <c r="F7" s="40" t="s">
        <v>13</v>
      </c>
      <c r="G7" s="48">
        <v>3299.7</v>
      </c>
      <c r="H7" s="40" t="s">
        <v>12</v>
      </c>
      <c r="I7" s="47">
        <f t="shared" si="0"/>
        <v>75893.099999999991</v>
      </c>
    </row>
    <row r="8" spans="1:9" s="6" customFormat="1" ht="24" customHeight="1">
      <c r="A8" s="23">
        <v>4</v>
      </c>
      <c r="B8" s="23">
        <v>46</v>
      </c>
      <c r="C8" s="37" t="s">
        <v>56</v>
      </c>
      <c r="D8" s="41" t="s">
        <v>10</v>
      </c>
      <c r="E8" s="41" t="s">
        <v>11</v>
      </c>
      <c r="F8" s="40" t="s">
        <v>49</v>
      </c>
      <c r="G8" s="48">
        <v>1024</v>
      </c>
      <c r="H8" s="40" t="s">
        <v>48</v>
      </c>
      <c r="I8" s="47">
        <f t="shared" si="0"/>
        <v>47104</v>
      </c>
    </row>
    <row r="9" spans="1:9" s="6" customFormat="1" ht="186.75">
      <c r="A9" s="23">
        <v>5</v>
      </c>
      <c r="B9" s="25">
        <v>3800</v>
      </c>
      <c r="C9" s="37" t="s">
        <v>227</v>
      </c>
      <c r="D9" s="38" t="s">
        <v>10</v>
      </c>
      <c r="E9" s="38" t="s">
        <v>11</v>
      </c>
      <c r="F9" s="40" t="s">
        <v>57</v>
      </c>
      <c r="G9" s="48">
        <v>1388.84</v>
      </c>
      <c r="H9" s="40" t="s">
        <v>34</v>
      </c>
      <c r="I9" s="47">
        <f t="shared" si="0"/>
        <v>5277592</v>
      </c>
    </row>
    <row r="10" spans="1:9" s="6" customFormat="1" ht="219.75" customHeight="1">
      <c r="A10" s="23">
        <v>6</v>
      </c>
      <c r="B10" s="23">
        <v>250</v>
      </c>
      <c r="C10" s="37" t="s">
        <v>228</v>
      </c>
      <c r="D10" s="38" t="s">
        <v>10</v>
      </c>
      <c r="E10" s="38" t="s">
        <v>11</v>
      </c>
      <c r="F10" s="40" t="s">
        <v>58</v>
      </c>
      <c r="G10" s="48">
        <v>1587.07</v>
      </c>
      <c r="H10" s="40" t="s">
        <v>34</v>
      </c>
      <c r="I10" s="47">
        <f t="shared" si="0"/>
        <v>396767.5</v>
      </c>
    </row>
    <row r="11" spans="1:9" s="6" customFormat="1" ht="28.5">
      <c r="A11" s="23">
        <v>7</v>
      </c>
      <c r="B11" s="26">
        <v>2750</v>
      </c>
      <c r="C11" s="37" t="s">
        <v>59</v>
      </c>
      <c r="D11" s="38" t="s">
        <v>10</v>
      </c>
      <c r="E11" s="38" t="s">
        <v>11</v>
      </c>
      <c r="F11" s="40" t="s">
        <v>60</v>
      </c>
      <c r="G11" s="48">
        <v>1430</v>
      </c>
      <c r="H11" s="40" t="s">
        <v>29</v>
      </c>
      <c r="I11" s="47">
        <f t="shared" si="0"/>
        <v>3932500</v>
      </c>
    </row>
    <row r="12" spans="1:9" s="6" customFormat="1" ht="14.25">
      <c r="A12" s="23">
        <v>8</v>
      </c>
      <c r="B12" s="25">
        <v>4050</v>
      </c>
      <c r="C12" s="37" t="s">
        <v>61</v>
      </c>
      <c r="D12" s="38" t="s">
        <v>10</v>
      </c>
      <c r="E12" s="38" t="s">
        <v>11</v>
      </c>
      <c r="F12" s="40" t="s">
        <v>62</v>
      </c>
      <c r="G12" s="40">
        <v>204.1</v>
      </c>
      <c r="H12" s="40" t="s">
        <v>34</v>
      </c>
      <c r="I12" s="47">
        <f t="shared" si="0"/>
        <v>826605</v>
      </c>
    </row>
    <row r="13" spans="1:9" s="6" customFormat="1" ht="14.25">
      <c r="A13" s="23">
        <v>9</v>
      </c>
      <c r="B13" s="23">
        <v>68</v>
      </c>
      <c r="C13" s="37" t="s">
        <v>63</v>
      </c>
      <c r="D13" s="38" t="s">
        <v>10</v>
      </c>
      <c r="E13" s="38" t="s">
        <v>11</v>
      </c>
      <c r="F13" s="40" t="s">
        <v>64</v>
      </c>
      <c r="G13" s="48">
        <v>2745</v>
      </c>
      <c r="H13" s="40" t="s">
        <v>12</v>
      </c>
      <c r="I13" s="47">
        <f t="shared" si="0"/>
        <v>186660</v>
      </c>
    </row>
    <row r="14" spans="1:9" s="6" customFormat="1" ht="14.25">
      <c r="A14" s="23">
        <v>10</v>
      </c>
      <c r="B14" s="23">
        <v>44</v>
      </c>
      <c r="C14" s="37" t="s">
        <v>65</v>
      </c>
      <c r="D14" s="38" t="s">
        <v>10</v>
      </c>
      <c r="E14" s="38" t="s">
        <v>11</v>
      </c>
      <c r="F14" s="40" t="s">
        <v>66</v>
      </c>
      <c r="G14" s="48">
        <v>5700.78</v>
      </c>
      <c r="H14" s="40" t="s">
        <v>12</v>
      </c>
      <c r="I14" s="47">
        <f t="shared" si="0"/>
        <v>250834.31999999998</v>
      </c>
    </row>
    <row r="15" spans="1:9" s="6" customFormat="1" ht="14.25">
      <c r="A15" s="23">
        <v>11</v>
      </c>
      <c r="B15" s="25">
        <v>3000</v>
      </c>
      <c r="C15" s="37" t="s">
        <v>67</v>
      </c>
      <c r="D15" s="38" t="s">
        <v>10</v>
      </c>
      <c r="E15" s="38" t="s">
        <v>24</v>
      </c>
      <c r="F15" s="40" t="s">
        <v>68</v>
      </c>
      <c r="G15" s="48">
        <v>1044</v>
      </c>
      <c r="H15" s="40" t="s">
        <v>34</v>
      </c>
      <c r="I15" s="47">
        <f t="shared" si="0"/>
        <v>3132000</v>
      </c>
    </row>
    <row r="16" spans="1:9" s="6" customFormat="1" ht="14.25">
      <c r="A16" s="23">
        <v>12</v>
      </c>
      <c r="B16" s="25">
        <v>1000</v>
      </c>
      <c r="C16" s="37" t="s">
        <v>69</v>
      </c>
      <c r="D16" s="38" t="s">
        <v>10</v>
      </c>
      <c r="E16" s="38" t="s">
        <v>24</v>
      </c>
      <c r="F16" s="40" t="s">
        <v>70</v>
      </c>
      <c r="G16" s="48">
        <v>1012</v>
      </c>
      <c r="H16" s="40" t="s">
        <v>34</v>
      </c>
      <c r="I16" s="47">
        <f t="shared" si="0"/>
        <v>1012000</v>
      </c>
    </row>
    <row r="17" spans="1:9" s="6" customFormat="1" ht="14.25">
      <c r="A17" s="23">
        <v>13</v>
      </c>
      <c r="B17" s="23">
        <v>500</v>
      </c>
      <c r="C17" s="37" t="s">
        <v>71</v>
      </c>
      <c r="D17" s="38" t="s">
        <v>10</v>
      </c>
      <c r="E17" s="38" t="s">
        <v>24</v>
      </c>
      <c r="F17" s="40" t="s">
        <v>72</v>
      </c>
      <c r="G17" s="40">
        <v>125</v>
      </c>
      <c r="H17" s="40" t="s">
        <v>34</v>
      </c>
      <c r="I17" s="47">
        <f t="shared" si="0"/>
        <v>62500</v>
      </c>
    </row>
    <row r="18" spans="1:9" s="6" customFormat="1" ht="28.5">
      <c r="A18" s="23">
        <v>14</v>
      </c>
      <c r="B18" s="23">
        <v>16</v>
      </c>
      <c r="C18" s="37" t="s">
        <v>73</v>
      </c>
      <c r="D18" s="38" t="s">
        <v>10</v>
      </c>
      <c r="E18" s="38" t="s">
        <v>11</v>
      </c>
      <c r="F18" s="40" t="s">
        <v>35</v>
      </c>
      <c r="G18" s="48">
        <v>2764.76</v>
      </c>
      <c r="H18" s="40" t="s">
        <v>12</v>
      </c>
      <c r="I18" s="47">
        <f t="shared" si="0"/>
        <v>44236.160000000003</v>
      </c>
    </row>
    <row r="19" spans="1:9" s="6" customFormat="1" ht="57.75">
      <c r="A19" s="23">
        <v>15</v>
      </c>
      <c r="B19" s="23">
        <v>60</v>
      </c>
      <c r="C19" s="37" t="s">
        <v>225</v>
      </c>
      <c r="D19" s="38" t="s">
        <v>10</v>
      </c>
      <c r="E19" s="38" t="s">
        <v>11</v>
      </c>
      <c r="F19" s="40" t="s">
        <v>74</v>
      </c>
      <c r="G19" s="40">
        <v>323.85000000000002</v>
      </c>
      <c r="H19" s="40" t="s">
        <v>34</v>
      </c>
      <c r="I19" s="47">
        <f t="shared" si="0"/>
        <v>19431</v>
      </c>
    </row>
    <row r="20" spans="1:9" s="6" customFormat="1" ht="28.5">
      <c r="A20" s="23">
        <v>16</v>
      </c>
      <c r="B20" s="25">
        <v>6600</v>
      </c>
      <c r="C20" s="37" t="s">
        <v>75</v>
      </c>
      <c r="D20" s="38" t="s">
        <v>10</v>
      </c>
      <c r="E20" s="38" t="s">
        <v>11</v>
      </c>
      <c r="F20" s="40" t="s">
        <v>76</v>
      </c>
      <c r="G20" s="40">
        <v>30</v>
      </c>
      <c r="H20" s="40" t="s">
        <v>34</v>
      </c>
      <c r="I20" s="47">
        <f t="shared" si="0"/>
        <v>198000</v>
      </c>
    </row>
    <row r="21" spans="1:9" s="6" customFormat="1" ht="60.75" customHeight="1">
      <c r="A21" s="23">
        <v>17</v>
      </c>
      <c r="B21" s="23">
        <v>68</v>
      </c>
      <c r="C21" s="37" t="s">
        <v>77</v>
      </c>
      <c r="D21" s="38" t="s">
        <v>10</v>
      </c>
      <c r="E21" s="38" t="s">
        <v>24</v>
      </c>
      <c r="F21" s="40" t="s">
        <v>78</v>
      </c>
      <c r="G21" s="40">
        <v>484</v>
      </c>
      <c r="H21" s="40" t="s">
        <v>12</v>
      </c>
      <c r="I21" s="47">
        <f t="shared" si="0"/>
        <v>32912</v>
      </c>
    </row>
    <row r="22" spans="1:9" s="6" customFormat="1" ht="14.25">
      <c r="A22" s="23">
        <v>18</v>
      </c>
      <c r="B22" s="23">
        <v>1.35</v>
      </c>
      <c r="C22" s="37" t="s">
        <v>15</v>
      </c>
      <c r="D22" s="38" t="s">
        <v>10</v>
      </c>
      <c r="E22" s="38" t="s">
        <v>11</v>
      </c>
      <c r="F22" s="40" t="s">
        <v>16</v>
      </c>
      <c r="G22" s="40">
        <v>221</v>
      </c>
      <c r="H22" s="40" t="s">
        <v>17</v>
      </c>
      <c r="I22" s="47">
        <f t="shared" si="0"/>
        <v>298.35000000000002</v>
      </c>
    </row>
    <row r="23" spans="1:9" s="6" customFormat="1" ht="14.25">
      <c r="A23" s="23">
        <v>19</v>
      </c>
      <c r="B23" s="23">
        <v>1.35</v>
      </c>
      <c r="C23" s="37" t="s">
        <v>18</v>
      </c>
      <c r="D23" s="38" t="s">
        <v>10</v>
      </c>
      <c r="E23" s="38" t="s">
        <v>11</v>
      </c>
      <c r="F23" s="40" t="s">
        <v>19</v>
      </c>
      <c r="G23" s="40">
        <v>185</v>
      </c>
      <c r="H23" s="40" t="s">
        <v>17</v>
      </c>
      <c r="I23" s="47">
        <f t="shared" si="0"/>
        <v>249.75000000000003</v>
      </c>
    </row>
    <row r="24" spans="1:9" s="6" customFormat="1" ht="14.25">
      <c r="A24" s="23">
        <v>20</v>
      </c>
      <c r="B24" s="23">
        <v>18</v>
      </c>
      <c r="C24" s="37" t="s">
        <v>36</v>
      </c>
      <c r="D24" s="38" t="s">
        <v>10</v>
      </c>
      <c r="E24" s="38" t="s">
        <v>11</v>
      </c>
      <c r="F24" s="40" t="s">
        <v>37</v>
      </c>
      <c r="G24" s="40">
        <v>76</v>
      </c>
      <c r="H24" s="40" t="s">
        <v>12</v>
      </c>
      <c r="I24" s="47">
        <f t="shared" si="0"/>
        <v>1368</v>
      </c>
    </row>
    <row r="25" spans="1:9" s="6" customFormat="1" ht="42.75">
      <c r="A25" s="23">
        <v>21</v>
      </c>
      <c r="B25" s="23">
        <v>5.85</v>
      </c>
      <c r="C25" s="37" t="s">
        <v>20</v>
      </c>
      <c r="D25" s="38" t="s">
        <v>10</v>
      </c>
      <c r="E25" s="38" t="s">
        <v>11</v>
      </c>
      <c r="F25" s="40" t="s">
        <v>21</v>
      </c>
      <c r="G25" s="40">
        <v>412.08</v>
      </c>
      <c r="H25" s="40" t="s">
        <v>17</v>
      </c>
      <c r="I25" s="47">
        <f t="shared" si="0"/>
        <v>2410.6679999999997</v>
      </c>
    </row>
    <row r="26" spans="1:9" s="6" customFormat="1" ht="14.25">
      <c r="A26" s="23">
        <v>22</v>
      </c>
      <c r="B26" s="23">
        <v>18</v>
      </c>
      <c r="C26" s="37" t="s">
        <v>38</v>
      </c>
      <c r="D26" s="38" t="s">
        <v>10</v>
      </c>
      <c r="E26" s="38" t="s">
        <v>11</v>
      </c>
      <c r="F26" s="40" t="s">
        <v>39</v>
      </c>
      <c r="G26" s="40">
        <v>50</v>
      </c>
      <c r="H26" s="40" t="s">
        <v>12</v>
      </c>
      <c r="I26" s="47">
        <f t="shared" si="0"/>
        <v>900</v>
      </c>
    </row>
    <row r="27" spans="1:9" s="6" customFormat="1" ht="42.75">
      <c r="A27" s="23">
        <v>23</v>
      </c>
      <c r="B27" s="23">
        <v>6</v>
      </c>
      <c r="C27" s="37" t="s">
        <v>79</v>
      </c>
      <c r="D27" s="38" t="s">
        <v>10</v>
      </c>
      <c r="E27" s="38" t="s">
        <v>11</v>
      </c>
      <c r="F27" s="40" t="s">
        <v>80</v>
      </c>
      <c r="G27" s="40">
        <v>512.54999999999995</v>
      </c>
      <c r="H27" s="40" t="s">
        <v>12</v>
      </c>
      <c r="I27" s="47">
        <f t="shared" si="0"/>
        <v>3075.2999999999997</v>
      </c>
    </row>
    <row r="28" spans="1:9" s="6" customFormat="1" ht="42.75">
      <c r="A28" s="23">
        <v>24</v>
      </c>
      <c r="B28" s="23">
        <v>18</v>
      </c>
      <c r="C28" s="37" t="s">
        <v>217</v>
      </c>
      <c r="D28" s="38" t="s">
        <v>10</v>
      </c>
      <c r="E28" s="38" t="s">
        <v>11</v>
      </c>
      <c r="F28" s="40" t="s">
        <v>82</v>
      </c>
      <c r="G28" s="48">
        <v>1132</v>
      </c>
      <c r="H28" s="40" t="s">
        <v>12</v>
      </c>
      <c r="I28" s="47">
        <f t="shared" si="0"/>
        <v>20376</v>
      </c>
    </row>
    <row r="29" spans="1:9" s="6" customFormat="1" ht="28.5">
      <c r="A29" s="23">
        <v>25</v>
      </c>
      <c r="B29" s="23">
        <v>6</v>
      </c>
      <c r="C29" s="37" t="s">
        <v>110</v>
      </c>
      <c r="D29" s="38" t="s">
        <v>10</v>
      </c>
      <c r="E29" s="38" t="s">
        <v>11</v>
      </c>
      <c r="F29" s="40" t="s">
        <v>40</v>
      </c>
      <c r="G29" s="40">
        <v>990.68</v>
      </c>
      <c r="H29" s="40" t="s">
        <v>12</v>
      </c>
      <c r="I29" s="47">
        <f t="shared" si="0"/>
        <v>5944.08</v>
      </c>
    </row>
    <row r="30" spans="1:9" s="6" customFormat="1" ht="71.25">
      <c r="A30" s="23">
        <v>26</v>
      </c>
      <c r="B30" s="23">
        <v>3</v>
      </c>
      <c r="C30" s="43" t="s">
        <v>111</v>
      </c>
      <c r="D30" s="38" t="s">
        <v>10</v>
      </c>
      <c r="E30" s="38" t="s">
        <v>11</v>
      </c>
      <c r="F30" s="40" t="s">
        <v>83</v>
      </c>
      <c r="G30" s="48">
        <v>5670</v>
      </c>
      <c r="H30" s="40" t="s">
        <v>14</v>
      </c>
      <c r="I30" s="47">
        <f t="shared" si="0"/>
        <v>17010</v>
      </c>
    </row>
    <row r="31" spans="1:9" s="6" customFormat="1" ht="57">
      <c r="A31" s="23">
        <v>27</v>
      </c>
      <c r="B31" s="23">
        <v>6</v>
      </c>
      <c r="C31" s="43" t="s">
        <v>112</v>
      </c>
      <c r="D31" s="38" t="s">
        <v>10</v>
      </c>
      <c r="E31" s="38" t="s">
        <v>11</v>
      </c>
      <c r="F31" s="40" t="s">
        <v>84</v>
      </c>
      <c r="G31" s="48">
        <v>1934</v>
      </c>
      <c r="H31" s="40" t="s">
        <v>12</v>
      </c>
      <c r="I31" s="47">
        <f t="shared" si="0"/>
        <v>11604</v>
      </c>
    </row>
    <row r="32" spans="1:9" s="6" customFormat="1" ht="42.75">
      <c r="A32" s="23">
        <v>28</v>
      </c>
      <c r="B32" s="23">
        <v>155</v>
      </c>
      <c r="C32" s="43" t="s">
        <v>30</v>
      </c>
      <c r="D32" s="38" t="s">
        <v>10</v>
      </c>
      <c r="E32" s="38" t="s">
        <v>11</v>
      </c>
      <c r="F32" s="40" t="s">
        <v>31</v>
      </c>
      <c r="G32" s="40">
        <v>41</v>
      </c>
      <c r="H32" s="40" t="s">
        <v>29</v>
      </c>
      <c r="I32" s="47">
        <f t="shared" si="0"/>
        <v>6355</v>
      </c>
    </row>
    <row r="33" spans="1:14" s="6" customFormat="1" ht="42.75">
      <c r="A33" s="23">
        <v>29</v>
      </c>
      <c r="B33" s="23">
        <v>9.5399999999999991</v>
      </c>
      <c r="C33" s="43" t="s">
        <v>51</v>
      </c>
      <c r="D33" s="38" t="s">
        <v>10</v>
      </c>
      <c r="E33" s="38" t="s">
        <v>11</v>
      </c>
      <c r="F33" s="40" t="s">
        <v>41</v>
      </c>
      <c r="G33" s="48">
        <v>6579</v>
      </c>
      <c r="H33" s="40" t="s">
        <v>42</v>
      </c>
      <c r="I33" s="47">
        <f t="shared" si="0"/>
        <v>62763.659999999996</v>
      </c>
    </row>
    <row r="34" spans="1:14" s="6" customFormat="1" ht="14.25">
      <c r="A34" s="23">
        <v>30</v>
      </c>
      <c r="B34" s="23">
        <v>0.186</v>
      </c>
      <c r="C34" s="37" t="s">
        <v>43</v>
      </c>
      <c r="D34" s="38" t="s">
        <v>10</v>
      </c>
      <c r="E34" s="38" t="s">
        <v>11</v>
      </c>
      <c r="F34" s="40" t="s">
        <v>44</v>
      </c>
      <c r="G34" s="48">
        <v>3893</v>
      </c>
      <c r="H34" s="40" t="s">
        <v>42</v>
      </c>
      <c r="I34" s="47">
        <f t="shared" si="0"/>
        <v>724.09799999999996</v>
      </c>
    </row>
    <row r="35" spans="1:14" s="6" customFormat="1" ht="57">
      <c r="A35" s="23">
        <v>31</v>
      </c>
      <c r="B35" s="23">
        <v>0.98</v>
      </c>
      <c r="C35" s="37" t="s">
        <v>22</v>
      </c>
      <c r="D35" s="38" t="s">
        <v>10</v>
      </c>
      <c r="E35" s="38" t="s">
        <v>11</v>
      </c>
      <c r="F35" s="40" t="s">
        <v>23</v>
      </c>
      <c r="G35" s="48">
        <v>3426</v>
      </c>
      <c r="H35" s="40" t="s">
        <v>17</v>
      </c>
      <c r="I35" s="47">
        <f t="shared" si="0"/>
        <v>3357.48</v>
      </c>
    </row>
    <row r="36" spans="1:14" s="35" customFormat="1">
      <c r="A36" s="23">
        <v>32</v>
      </c>
      <c r="B36" s="23">
        <v>3</v>
      </c>
      <c r="C36" s="45" t="s">
        <v>85</v>
      </c>
      <c r="D36" s="38" t="s">
        <v>10</v>
      </c>
      <c r="E36" s="38" t="s">
        <v>11</v>
      </c>
      <c r="F36" s="40" t="s">
        <v>86</v>
      </c>
      <c r="G36" s="40">
        <v>126</v>
      </c>
      <c r="H36" s="40" t="s">
        <v>12</v>
      </c>
      <c r="I36" s="47">
        <f t="shared" si="0"/>
        <v>378</v>
      </c>
    </row>
    <row r="37" spans="1:14" s="35" customFormat="1">
      <c r="A37" s="23">
        <v>33</v>
      </c>
      <c r="B37" s="23">
        <v>3</v>
      </c>
      <c r="C37" s="45" t="s">
        <v>87</v>
      </c>
      <c r="D37" s="38" t="s">
        <v>10</v>
      </c>
      <c r="E37" s="38" t="s">
        <v>11</v>
      </c>
      <c r="F37" s="40" t="s">
        <v>88</v>
      </c>
      <c r="G37" s="40">
        <v>79</v>
      </c>
      <c r="H37" s="40" t="s">
        <v>12</v>
      </c>
      <c r="I37" s="47">
        <f t="shared" si="0"/>
        <v>237</v>
      </c>
    </row>
    <row r="38" spans="1:14" s="35" customFormat="1">
      <c r="A38" s="23">
        <v>34</v>
      </c>
      <c r="B38" s="23">
        <v>3</v>
      </c>
      <c r="C38" s="45" t="s">
        <v>89</v>
      </c>
      <c r="D38" s="38" t="s">
        <v>10</v>
      </c>
      <c r="E38" s="38" t="s">
        <v>11</v>
      </c>
      <c r="F38" s="40" t="s">
        <v>90</v>
      </c>
      <c r="G38" s="48">
        <v>4500</v>
      </c>
      <c r="H38" s="40" t="s">
        <v>12</v>
      </c>
      <c r="I38" s="47">
        <f t="shared" si="0"/>
        <v>13500</v>
      </c>
    </row>
    <row r="39" spans="1:14" s="35" customFormat="1">
      <c r="A39" s="23">
        <v>35</v>
      </c>
      <c r="B39" s="23">
        <v>3</v>
      </c>
      <c r="C39" s="45" t="s">
        <v>91</v>
      </c>
      <c r="D39" s="38" t="s">
        <v>10</v>
      </c>
      <c r="E39" s="38" t="s">
        <v>11</v>
      </c>
      <c r="F39" s="40" t="s">
        <v>92</v>
      </c>
      <c r="G39" s="40">
        <v>146.63</v>
      </c>
      <c r="H39" s="40" t="s">
        <v>12</v>
      </c>
      <c r="I39" s="47">
        <f t="shared" si="0"/>
        <v>439.89</v>
      </c>
    </row>
    <row r="40" spans="1:14" s="35" customFormat="1" ht="28.5">
      <c r="A40" s="23">
        <v>36</v>
      </c>
      <c r="B40" s="23">
        <v>3</v>
      </c>
      <c r="C40" s="45" t="s">
        <v>45</v>
      </c>
      <c r="D40" s="38" t="s">
        <v>10</v>
      </c>
      <c r="E40" s="38" t="s">
        <v>11</v>
      </c>
      <c r="F40" s="40" t="s">
        <v>46</v>
      </c>
      <c r="G40" s="40">
        <v>142</v>
      </c>
      <c r="H40" s="40" t="s">
        <v>12</v>
      </c>
      <c r="I40" s="47">
        <f t="shared" si="0"/>
        <v>426</v>
      </c>
    </row>
    <row r="41" spans="1:14" s="35" customFormat="1">
      <c r="A41" s="23">
        <v>37</v>
      </c>
      <c r="B41" s="23">
        <v>9</v>
      </c>
      <c r="C41" s="40" t="s">
        <v>93</v>
      </c>
      <c r="D41" s="38" t="s">
        <v>10</v>
      </c>
      <c r="E41" s="38" t="s">
        <v>11</v>
      </c>
      <c r="F41" s="40" t="s">
        <v>94</v>
      </c>
      <c r="G41" s="40">
        <v>41</v>
      </c>
      <c r="H41" s="40" t="s">
        <v>12</v>
      </c>
      <c r="I41" s="47">
        <f t="shared" si="0"/>
        <v>369</v>
      </c>
    </row>
    <row r="42" spans="1:14" s="35" customFormat="1">
      <c r="A42" s="23">
        <v>38</v>
      </c>
      <c r="B42" s="23">
        <v>9</v>
      </c>
      <c r="C42" s="40" t="s">
        <v>95</v>
      </c>
      <c r="D42" s="38" t="s">
        <v>10</v>
      </c>
      <c r="E42" s="38" t="s">
        <v>11</v>
      </c>
      <c r="F42" s="40" t="s">
        <v>96</v>
      </c>
      <c r="G42" s="40">
        <v>35</v>
      </c>
      <c r="H42" s="40" t="s">
        <v>12</v>
      </c>
      <c r="I42" s="47">
        <f t="shared" si="0"/>
        <v>315</v>
      </c>
    </row>
    <row r="43" spans="1:14" s="35" customFormat="1">
      <c r="A43" s="23">
        <v>39</v>
      </c>
      <c r="B43" s="23">
        <v>3</v>
      </c>
      <c r="C43" s="40" t="s">
        <v>97</v>
      </c>
      <c r="D43" s="38" t="s">
        <v>10</v>
      </c>
      <c r="E43" s="38" t="s">
        <v>11</v>
      </c>
      <c r="F43" s="40" t="s">
        <v>98</v>
      </c>
      <c r="G43" s="40">
        <v>880</v>
      </c>
      <c r="H43" s="40" t="s">
        <v>14</v>
      </c>
      <c r="I43" s="47">
        <f t="shared" si="0"/>
        <v>2640</v>
      </c>
      <c r="M43">
        <f>2*60</f>
        <v>120</v>
      </c>
    </row>
    <row r="44" spans="1:14" s="35" customFormat="1">
      <c r="A44" s="23">
        <v>40</v>
      </c>
      <c r="B44" s="23">
        <v>6</v>
      </c>
      <c r="C44" s="46" t="s">
        <v>99</v>
      </c>
      <c r="D44" s="38" t="s">
        <v>10</v>
      </c>
      <c r="E44" s="38" t="s">
        <v>24</v>
      </c>
      <c r="F44" s="40" t="s">
        <v>100</v>
      </c>
      <c r="G44" s="48">
        <v>2789</v>
      </c>
      <c r="H44" s="40" t="s">
        <v>12</v>
      </c>
      <c r="I44" s="47">
        <f t="shared" si="0"/>
        <v>16734</v>
      </c>
      <c r="M44" s="35">
        <f>3800*2</f>
        <v>7600</v>
      </c>
      <c r="N44" s="35">
        <v>3800</v>
      </c>
    </row>
    <row r="45" spans="1:14" s="35" customFormat="1" ht="57">
      <c r="A45" s="23">
        <v>41</v>
      </c>
      <c r="B45" s="23">
        <v>6</v>
      </c>
      <c r="C45" s="37" t="s">
        <v>25</v>
      </c>
      <c r="D45" s="38" t="s">
        <v>10</v>
      </c>
      <c r="E45" s="38" t="s">
        <v>11</v>
      </c>
      <c r="F45" s="40" t="s">
        <v>26</v>
      </c>
      <c r="G45" s="48">
        <v>1234.2</v>
      </c>
      <c r="H45" s="40" t="s">
        <v>12</v>
      </c>
      <c r="I45" s="47">
        <f t="shared" si="0"/>
        <v>7405.2000000000007</v>
      </c>
      <c r="M45" s="35">
        <f>250*2</f>
        <v>500</v>
      </c>
      <c r="N45" s="35">
        <v>250</v>
      </c>
    </row>
    <row r="46" spans="1:14" s="35" customFormat="1" ht="42.75">
      <c r="A46" s="23">
        <v>42</v>
      </c>
      <c r="B46" s="23">
        <v>6</v>
      </c>
      <c r="C46" s="37" t="s">
        <v>27</v>
      </c>
      <c r="D46" s="38" t="s">
        <v>10</v>
      </c>
      <c r="E46" s="38" t="s">
        <v>11</v>
      </c>
      <c r="F46" s="40" t="s">
        <v>28</v>
      </c>
      <c r="G46" s="40">
        <v>386</v>
      </c>
      <c r="H46" s="40" t="s">
        <v>12</v>
      </c>
      <c r="I46" s="47">
        <f t="shared" si="0"/>
        <v>2316</v>
      </c>
      <c r="M46" s="35">
        <f>2750*2</f>
        <v>5500</v>
      </c>
      <c r="N46" s="35">
        <v>2750</v>
      </c>
    </row>
    <row r="47" spans="1:14" s="35" customFormat="1">
      <c r="A47" s="23">
        <v>43</v>
      </c>
      <c r="B47" s="23">
        <v>3</v>
      </c>
      <c r="C47" s="37" t="s">
        <v>101</v>
      </c>
      <c r="D47" s="38" t="s">
        <v>10</v>
      </c>
      <c r="E47" s="38" t="s">
        <v>11</v>
      </c>
      <c r="F47" s="40" t="s">
        <v>102</v>
      </c>
      <c r="G47" s="40">
        <v>53</v>
      </c>
      <c r="H47" s="40" t="s">
        <v>12</v>
      </c>
      <c r="I47" s="47">
        <f t="shared" si="0"/>
        <v>159</v>
      </c>
      <c r="M47" s="35">
        <f>SUM(M43:M46)</f>
        <v>13720</v>
      </c>
      <c r="N47" s="35">
        <f>SUM(N44:N46)</f>
        <v>6800</v>
      </c>
    </row>
    <row r="48" spans="1:14" s="35" customFormat="1">
      <c r="A48" s="23">
        <v>44</v>
      </c>
      <c r="B48" s="23">
        <v>30</v>
      </c>
      <c r="C48" s="37" t="s">
        <v>103</v>
      </c>
      <c r="D48" s="38" t="s">
        <v>10</v>
      </c>
      <c r="E48" s="38" t="s">
        <v>24</v>
      </c>
      <c r="F48" s="40" t="s">
        <v>32</v>
      </c>
      <c r="G48" s="40">
        <v>117.5</v>
      </c>
      <c r="H48" s="40" t="s">
        <v>33</v>
      </c>
      <c r="I48" s="47">
        <f t="shared" si="0"/>
        <v>3525</v>
      </c>
      <c r="N48" s="35">
        <f>N47*25%</f>
        <v>1700</v>
      </c>
    </row>
    <row r="49" spans="1:13" s="35" customFormat="1" ht="28.5">
      <c r="A49" s="23">
        <v>45</v>
      </c>
      <c r="B49" s="23">
        <v>6</v>
      </c>
      <c r="C49" s="43" t="s">
        <v>113</v>
      </c>
      <c r="D49" s="38" t="s">
        <v>10</v>
      </c>
      <c r="E49" s="38" t="s">
        <v>11</v>
      </c>
      <c r="F49" s="40" t="s">
        <v>50</v>
      </c>
      <c r="G49" s="40">
        <v>928</v>
      </c>
      <c r="H49" s="40" t="s">
        <v>12</v>
      </c>
      <c r="I49" s="47">
        <f t="shared" si="0"/>
        <v>5568</v>
      </c>
      <c r="M49" s="35">
        <f>(M47-120)/2</f>
        <v>6800</v>
      </c>
    </row>
    <row r="50" spans="1:13" ht="26.25" customHeight="1">
      <c r="A50" s="53" t="s">
        <v>105</v>
      </c>
      <c r="B50" s="53"/>
      <c r="C50" s="53"/>
      <c r="D50" s="53"/>
      <c r="E50" s="53"/>
      <c r="F50" s="53"/>
      <c r="G50" s="53"/>
      <c r="H50" s="53"/>
      <c r="I50" s="7">
        <f>SUM(I5:I49)</f>
        <v>15737789.556</v>
      </c>
      <c r="J50" s="51">
        <v>15737789.560000001</v>
      </c>
    </row>
    <row r="51" spans="1:13" ht="26.25" customHeight="1">
      <c r="A51" s="54" t="s">
        <v>104</v>
      </c>
      <c r="B51" s="54"/>
      <c r="C51" s="54"/>
      <c r="D51" s="54"/>
      <c r="E51" s="54"/>
      <c r="F51" s="54"/>
      <c r="G51" s="54"/>
      <c r="H51" s="54"/>
      <c r="I51" s="9">
        <f>I50*0.18</f>
        <v>2832802.1200799998</v>
      </c>
    </row>
    <row r="52" spans="1:13" ht="26.25" customHeight="1">
      <c r="A52" s="53" t="s">
        <v>235</v>
      </c>
      <c r="B52" s="53"/>
      <c r="C52" s="53"/>
      <c r="D52" s="53"/>
      <c r="E52" s="53"/>
      <c r="F52" s="53"/>
      <c r="G52" s="53"/>
      <c r="H52" s="53"/>
      <c r="I52" s="8">
        <f>I50+I51</f>
        <v>18570591.67608</v>
      </c>
      <c r="J52">
        <f>I52*2%</f>
        <v>371411.8335216</v>
      </c>
    </row>
    <row r="53" spans="1:13">
      <c r="I53" s="10">
        <v>18570591.67608</v>
      </c>
    </row>
    <row r="54" spans="1:13">
      <c r="I54" s="10">
        <f>I53*2%</f>
        <v>371411.8335216</v>
      </c>
    </row>
  </sheetData>
  <mergeCells count="6">
    <mergeCell ref="A50:H50"/>
    <mergeCell ref="A51:H51"/>
    <mergeCell ref="A52:H52"/>
    <mergeCell ref="A1:I1"/>
    <mergeCell ref="A2:I2"/>
    <mergeCell ref="A3:I3"/>
  </mergeCells>
  <pageMargins left="0.47" right="0.2" top="0.77" bottom="0.5" header="0.31" footer="0.18"/>
  <pageSetup paperSize="5" scale="64" orientation="portrait" r:id="rId1"/>
  <rowBreaks count="1" manualBreakCount="1">
    <brk id="31" max="8" man="1"/>
  </rowBreaks>
</worksheet>
</file>

<file path=xl/worksheets/sheet2.xml><?xml version="1.0" encoding="utf-8"?>
<worksheet xmlns="http://schemas.openxmlformats.org/spreadsheetml/2006/main" xmlns:r="http://schemas.openxmlformats.org/officeDocument/2006/relationships">
  <dimension ref="A1:I53"/>
  <sheetViews>
    <sheetView view="pageBreakPreview" zoomScaleSheetLayoutView="100" workbookViewId="0">
      <selection activeCell="D4" sqref="D4"/>
    </sheetView>
  </sheetViews>
  <sheetFormatPr defaultRowHeight="15"/>
  <cols>
    <col min="1" max="1" width="5.140625" style="10" customWidth="1"/>
    <col min="2" max="2" width="10.140625" style="11" bestFit="1" customWidth="1"/>
    <col min="3" max="3" width="72.85546875" style="10" customWidth="1"/>
    <col min="4" max="4" width="6.7109375" style="10" customWidth="1"/>
    <col min="5" max="5" width="10" style="10" customWidth="1"/>
    <col min="6" max="6" width="13" style="10" bestFit="1" customWidth="1"/>
    <col min="7" max="7" width="12" style="10" bestFit="1" customWidth="1"/>
    <col min="8" max="8" width="6.140625" style="10" bestFit="1" customWidth="1"/>
    <col min="9" max="9" width="16.42578125" style="10" bestFit="1" customWidth="1"/>
  </cols>
  <sheetData>
    <row r="1" spans="1:9" ht="20.25">
      <c r="A1" s="55" t="s">
        <v>0</v>
      </c>
      <c r="B1" s="55"/>
      <c r="C1" s="55"/>
      <c r="D1" s="55"/>
      <c r="E1" s="55"/>
      <c r="F1" s="55"/>
      <c r="G1" s="55"/>
      <c r="H1" s="55"/>
      <c r="I1" s="55"/>
    </row>
    <row r="2" spans="1:9" ht="71.25" customHeight="1">
      <c r="A2" s="56" t="s">
        <v>223</v>
      </c>
      <c r="B2" s="57"/>
      <c r="C2" s="57"/>
      <c r="D2" s="57"/>
      <c r="E2" s="57"/>
      <c r="F2" s="57"/>
      <c r="G2" s="57"/>
      <c r="H2" s="57"/>
      <c r="I2" s="58"/>
    </row>
    <row r="3" spans="1:9" ht="31.5" customHeight="1">
      <c r="A3" s="59" t="s">
        <v>118</v>
      </c>
      <c r="B3" s="57"/>
      <c r="C3" s="57"/>
      <c r="D3" s="57"/>
      <c r="E3" s="57"/>
      <c r="F3" s="57"/>
      <c r="G3" s="57"/>
      <c r="H3" s="57"/>
      <c r="I3" s="58"/>
    </row>
    <row r="4" spans="1:9" s="5" customFormat="1" ht="75">
      <c r="A4" s="1" t="s">
        <v>1</v>
      </c>
      <c r="B4" s="2" t="s">
        <v>2</v>
      </c>
      <c r="C4" s="1" t="s">
        <v>3</v>
      </c>
      <c r="D4" s="1" t="s">
        <v>4</v>
      </c>
      <c r="E4" s="1" t="s">
        <v>5</v>
      </c>
      <c r="F4" s="1" t="s">
        <v>6</v>
      </c>
      <c r="G4" s="3" t="s">
        <v>7</v>
      </c>
      <c r="H4" s="1" t="s">
        <v>8</v>
      </c>
      <c r="I4" s="4" t="s">
        <v>9</v>
      </c>
    </row>
    <row r="5" spans="1:9" s="6" customFormat="1">
      <c r="A5" s="12">
        <v>1</v>
      </c>
      <c r="B5" s="12">
        <v>4.8</v>
      </c>
      <c r="C5" s="13" t="s">
        <v>52</v>
      </c>
      <c r="D5" s="14" t="s">
        <v>10</v>
      </c>
      <c r="E5" s="14" t="s">
        <v>11</v>
      </c>
      <c r="F5" s="12" t="s">
        <v>53</v>
      </c>
      <c r="G5" s="22">
        <v>765</v>
      </c>
      <c r="H5" s="18" t="s">
        <v>54</v>
      </c>
      <c r="I5" s="22">
        <f t="shared" ref="I5:I50" si="0">B5*G5</f>
        <v>3672</v>
      </c>
    </row>
    <row r="6" spans="1:9" s="6" customFormat="1" ht="42" customHeight="1">
      <c r="A6" s="12">
        <v>2</v>
      </c>
      <c r="B6" s="12">
        <v>33</v>
      </c>
      <c r="C6" s="13" t="s">
        <v>55</v>
      </c>
      <c r="D6" s="14" t="s">
        <v>10</v>
      </c>
      <c r="E6" s="14" t="s">
        <v>11</v>
      </c>
      <c r="F6" s="12" t="s">
        <v>47</v>
      </c>
      <c r="G6" s="22">
        <v>1024</v>
      </c>
      <c r="H6" s="18" t="s">
        <v>48</v>
      </c>
      <c r="I6" s="22">
        <f t="shared" si="0"/>
        <v>33792</v>
      </c>
    </row>
    <row r="7" spans="1:9" s="6" customFormat="1" ht="75">
      <c r="A7" s="12">
        <v>3</v>
      </c>
      <c r="B7" s="12">
        <v>17</v>
      </c>
      <c r="C7" s="13" t="s">
        <v>109</v>
      </c>
      <c r="D7" s="14" t="s">
        <v>10</v>
      </c>
      <c r="E7" s="14" t="s">
        <v>11</v>
      </c>
      <c r="F7" s="12" t="s">
        <v>13</v>
      </c>
      <c r="G7" s="22">
        <v>3299.7</v>
      </c>
      <c r="H7" s="18" t="s">
        <v>12</v>
      </c>
      <c r="I7" s="22">
        <f t="shared" si="0"/>
        <v>56094.899999999994</v>
      </c>
    </row>
    <row r="8" spans="1:9" s="6" customFormat="1" ht="24" customHeight="1">
      <c r="A8" s="12">
        <v>4</v>
      </c>
      <c r="B8" s="12">
        <v>33</v>
      </c>
      <c r="C8" s="13" t="s">
        <v>56</v>
      </c>
      <c r="D8" s="15" t="s">
        <v>10</v>
      </c>
      <c r="E8" s="15" t="s">
        <v>11</v>
      </c>
      <c r="F8" s="12" t="s">
        <v>49</v>
      </c>
      <c r="G8" s="22">
        <v>1024</v>
      </c>
      <c r="H8" s="18" t="s">
        <v>48</v>
      </c>
      <c r="I8" s="22">
        <f t="shared" si="0"/>
        <v>33792</v>
      </c>
    </row>
    <row r="9" spans="1:9" s="6" customFormat="1" ht="211.5">
      <c r="A9" s="12">
        <v>5</v>
      </c>
      <c r="B9" s="19">
        <v>2500</v>
      </c>
      <c r="C9" s="13" t="s">
        <v>106</v>
      </c>
      <c r="D9" s="14" t="s">
        <v>10</v>
      </c>
      <c r="E9" s="14" t="s">
        <v>11</v>
      </c>
      <c r="F9" s="12" t="s">
        <v>57</v>
      </c>
      <c r="G9" s="22">
        <v>1388.84</v>
      </c>
      <c r="H9" s="18" t="s">
        <v>34</v>
      </c>
      <c r="I9" s="22">
        <f t="shared" si="0"/>
        <v>3472100</v>
      </c>
    </row>
    <row r="10" spans="1:9" s="6" customFormat="1" ht="226.5">
      <c r="A10" s="12">
        <v>6</v>
      </c>
      <c r="B10" s="12">
        <v>200</v>
      </c>
      <c r="C10" s="13" t="s">
        <v>107</v>
      </c>
      <c r="D10" s="14" t="s">
        <v>10</v>
      </c>
      <c r="E10" s="14" t="s">
        <v>11</v>
      </c>
      <c r="F10" s="12" t="s">
        <v>58</v>
      </c>
      <c r="G10" s="22">
        <v>1587.07</v>
      </c>
      <c r="H10" s="18" t="s">
        <v>34</v>
      </c>
      <c r="I10" s="22">
        <f t="shared" si="0"/>
        <v>317414</v>
      </c>
    </row>
    <row r="11" spans="1:9" s="6" customFormat="1" ht="30">
      <c r="A11" s="12">
        <v>7</v>
      </c>
      <c r="B11" s="20">
        <v>2000</v>
      </c>
      <c r="C11" s="13" t="s">
        <v>59</v>
      </c>
      <c r="D11" s="14" t="s">
        <v>10</v>
      </c>
      <c r="E11" s="14" t="s">
        <v>11</v>
      </c>
      <c r="F11" s="12" t="s">
        <v>60</v>
      </c>
      <c r="G11" s="22">
        <v>1430</v>
      </c>
      <c r="H11" s="18" t="s">
        <v>29</v>
      </c>
      <c r="I11" s="22">
        <f t="shared" si="0"/>
        <v>2860000</v>
      </c>
    </row>
    <row r="12" spans="1:9" s="6" customFormat="1">
      <c r="A12" s="12">
        <v>8</v>
      </c>
      <c r="B12" s="19">
        <v>2700</v>
      </c>
      <c r="C12" s="13" t="s">
        <v>61</v>
      </c>
      <c r="D12" s="14" t="s">
        <v>10</v>
      </c>
      <c r="E12" s="14" t="s">
        <v>11</v>
      </c>
      <c r="F12" s="12" t="s">
        <v>62</v>
      </c>
      <c r="G12" s="22">
        <v>204.1</v>
      </c>
      <c r="H12" s="18" t="s">
        <v>34</v>
      </c>
      <c r="I12" s="22">
        <f t="shared" si="0"/>
        <v>551070</v>
      </c>
    </row>
    <row r="13" spans="1:9" s="6" customFormat="1" ht="30">
      <c r="A13" s="12">
        <v>9</v>
      </c>
      <c r="B13" s="12">
        <v>200</v>
      </c>
      <c r="C13" s="27" t="s">
        <v>117</v>
      </c>
      <c r="D13" s="14" t="s">
        <v>10</v>
      </c>
      <c r="E13" s="14" t="s">
        <v>11</v>
      </c>
      <c r="F13" s="12" t="s">
        <v>116</v>
      </c>
      <c r="G13" s="22">
        <v>6993</v>
      </c>
      <c r="H13" s="18" t="s">
        <v>34</v>
      </c>
      <c r="I13" s="22">
        <f t="shared" ref="I13" si="1">B13*G13</f>
        <v>1398600</v>
      </c>
    </row>
    <row r="14" spans="1:9" s="6" customFormat="1">
      <c r="A14" s="12">
        <v>10</v>
      </c>
      <c r="B14" s="12">
        <v>45</v>
      </c>
      <c r="C14" s="13" t="s">
        <v>63</v>
      </c>
      <c r="D14" s="14" t="s">
        <v>10</v>
      </c>
      <c r="E14" s="14" t="s">
        <v>11</v>
      </c>
      <c r="F14" s="12" t="s">
        <v>64</v>
      </c>
      <c r="G14" s="22">
        <v>2745</v>
      </c>
      <c r="H14" s="18" t="s">
        <v>12</v>
      </c>
      <c r="I14" s="22">
        <f t="shared" si="0"/>
        <v>123525</v>
      </c>
    </row>
    <row r="15" spans="1:9" s="6" customFormat="1">
      <c r="A15" s="12">
        <v>11</v>
      </c>
      <c r="B15" s="12">
        <v>30</v>
      </c>
      <c r="C15" s="13" t="s">
        <v>65</v>
      </c>
      <c r="D15" s="14" t="s">
        <v>10</v>
      </c>
      <c r="E15" s="14" t="s">
        <v>11</v>
      </c>
      <c r="F15" s="12" t="s">
        <v>66</v>
      </c>
      <c r="G15" s="22">
        <v>5700.78</v>
      </c>
      <c r="H15" s="18" t="s">
        <v>12</v>
      </c>
      <c r="I15" s="22">
        <f t="shared" si="0"/>
        <v>171023.4</v>
      </c>
    </row>
    <row r="16" spans="1:9" s="6" customFormat="1">
      <c r="A16" s="12">
        <v>12</v>
      </c>
      <c r="B16" s="19">
        <v>2000</v>
      </c>
      <c r="C16" s="13" t="s">
        <v>67</v>
      </c>
      <c r="D16" s="14" t="s">
        <v>10</v>
      </c>
      <c r="E16" s="14" t="s">
        <v>24</v>
      </c>
      <c r="F16" s="12" t="s">
        <v>68</v>
      </c>
      <c r="G16" s="22">
        <v>1044</v>
      </c>
      <c r="H16" s="18" t="s">
        <v>34</v>
      </c>
      <c r="I16" s="22">
        <f t="shared" si="0"/>
        <v>2088000</v>
      </c>
    </row>
    <row r="17" spans="1:9" s="6" customFormat="1">
      <c r="A17" s="12">
        <v>13</v>
      </c>
      <c r="B17" s="19">
        <v>1200</v>
      </c>
      <c r="C17" s="13" t="s">
        <v>69</v>
      </c>
      <c r="D17" s="14" t="s">
        <v>10</v>
      </c>
      <c r="E17" s="14" t="s">
        <v>24</v>
      </c>
      <c r="F17" s="12" t="s">
        <v>70</v>
      </c>
      <c r="G17" s="22">
        <v>1012</v>
      </c>
      <c r="H17" s="18" t="s">
        <v>34</v>
      </c>
      <c r="I17" s="22">
        <f t="shared" si="0"/>
        <v>1214400</v>
      </c>
    </row>
    <row r="18" spans="1:9" s="6" customFormat="1">
      <c r="A18" s="12">
        <v>14</v>
      </c>
      <c r="B18" s="12">
        <v>400</v>
      </c>
      <c r="C18" s="13" t="s">
        <v>71</v>
      </c>
      <c r="D18" s="14" t="s">
        <v>10</v>
      </c>
      <c r="E18" s="14" t="s">
        <v>24</v>
      </c>
      <c r="F18" s="12" t="s">
        <v>72</v>
      </c>
      <c r="G18" s="22">
        <v>125</v>
      </c>
      <c r="H18" s="18" t="s">
        <v>34</v>
      </c>
      <c r="I18" s="22">
        <f t="shared" si="0"/>
        <v>50000</v>
      </c>
    </row>
    <row r="19" spans="1:9" s="6" customFormat="1" ht="30">
      <c r="A19" s="12">
        <v>15</v>
      </c>
      <c r="B19" s="12">
        <v>16</v>
      </c>
      <c r="C19" s="13" t="s">
        <v>73</v>
      </c>
      <c r="D19" s="14" t="s">
        <v>10</v>
      </c>
      <c r="E19" s="14" t="s">
        <v>11</v>
      </c>
      <c r="F19" s="12" t="s">
        <v>35</v>
      </c>
      <c r="G19" s="22">
        <v>2764.76</v>
      </c>
      <c r="H19" s="18" t="s">
        <v>12</v>
      </c>
      <c r="I19" s="22">
        <f t="shared" si="0"/>
        <v>44236.160000000003</v>
      </c>
    </row>
    <row r="20" spans="1:9" s="6" customFormat="1" ht="60.75">
      <c r="A20" s="12">
        <v>16</v>
      </c>
      <c r="B20" s="12">
        <v>60</v>
      </c>
      <c r="C20" s="13" t="s">
        <v>108</v>
      </c>
      <c r="D20" s="14" t="s">
        <v>10</v>
      </c>
      <c r="E20" s="14" t="s">
        <v>11</v>
      </c>
      <c r="F20" s="12" t="s">
        <v>74</v>
      </c>
      <c r="G20" s="22">
        <v>323.85000000000002</v>
      </c>
      <c r="H20" s="18" t="s">
        <v>34</v>
      </c>
      <c r="I20" s="22">
        <f t="shared" si="0"/>
        <v>19431</v>
      </c>
    </row>
    <row r="21" spans="1:9" s="6" customFormat="1" ht="45">
      <c r="A21" s="12">
        <v>17</v>
      </c>
      <c r="B21" s="19">
        <v>4000</v>
      </c>
      <c r="C21" s="13" t="s">
        <v>75</v>
      </c>
      <c r="D21" s="14" t="s">
        <v>10</v>
      </c>
      <c r="E21" s="14" t="s">
        <v>11</v>
      </c>
      <c r="F21" s="12" t="s">
        <v>76</v>
      </c>
      <c r="G21" s="22">
        <v>30</v>
      </c>
      <c r="H21" s="18" t="s">
        <v>34</v>
      </c>
      <c r="I21" s="22">
        <f t="shared" si="0"/>
        <v>120000</v>
      </c>
    </row>
    <row r="22" spans="1:9" s="6" customFormat="1" ht="75">
      <c r="A22" s="12">
        <v>18</v>
      </c>
      <c r="B22" s="12">
        <v>45</v>
      </c>
      <c r="C22" s="13" t="s">
        <v>77</v>
      </c>
      <c r="D22" s="14" t="s">
        <v>10</v>
      </c>
      <c r="E22" s="14" t="s">
        <v>24</v>
      </c>
      <c r="F22" s="12" t="s">
        <v>78</v>
      </c>
      <c r="G22" s="22">
        <v>484</v>
      </c>
      <c r="H22" s="18" t="s">
        <v>12</v>
      </c>
      <c r="I22" s="22">
        <f t="shared" si="0"/>
        <v>21780</v>
      </c>
    </row>
    <row r="23" spans="1:9" s="6" customFormat="1">
      <c r="A23" s="12">
        <v>19</v>
      </c>
      <c r="B23" s="12">
        <v>1.35</v>
      </c>
      <c r="C23" s="13" t="s">
        <v>15</v>
      </c>
      <c r="D23" s="14" t="s">
        <v>10</v>
      </c>
      <c r="E23" s="14" t="s">
        <v>11</v>
      </c>
      <c r="F23" s="12" t="s">
        <v>16</v>
      </c>
      <c r="G23" s="22">
        <v>221</v>
      </c>
      <c r="H23" s="18" t="s">
        <v>17</v>
      </c>
      <c r="I23" s="22">
        <f t="shared" si="0"/>
        <v>298.35000000000002</v>
      </c>
    </row>
    <row r="24" spans="1:9" s="6" customFormat="1">
      <c r="A24" s="12">
        <v>20</v>
      </c>
      <c r="B24" s="12">
        <v>1.35</v>
      </c>
      <c r="C24" s="13" t="s">
        <v>18</v>
      </c>
      <c r="D24" s="14" t="s">
        <v>10</v>
      </c>
      <c r="E24" s="14" t="s">
        <v>11</v>
      </c>
      <c r="F24" s="12" t="s">
        <v>19</v>
      </c>
      <c r="G24" s="22">
        <v>185</v>
      </c>
      <c r="H24" s="18" t="s">
        <v>17</v>
      </c>
      <c r="I24" s="22">
        <f t="shared" si="0"/>
        <v>249.75000000000003</v>
      </c>
    </row>
    <row r="25" spans="1:9" s="6" customFormat="1">
      <c r="A25" s="12">
        <v>21</v>
      </c>
      <c r="B25" s="12">
        <v>18</v>
      </c>
      <c r="C25" s="13" t="s">
        <v>36</v>
      </c>
      <c r="D25" s="14" t="s">
        <v>10</v>
      </c>
      <c r="E25" s="14" t="s">
        <v>11</v>
      </c>
      <c r="F25" s="12" t="s">
        <v>37</v>
      </c>
      <c r="G25" s="22">
        <v>76</v>
      </c>
      <c r="H25" s="18" t="s">
        <v>12</v>
      </c>
      <c r="I25" s="22">
        <f t="shared" si="0"/>
        <v>1368</v>
      </c>
    </row>
    <row r="26" spans="1:9" s="6" customFormat="1" ht="45">
      <c r="A26" s="12">
        <v>22</v>
      </c>
      <c r="B26" s="12">
        <v>5.85</v>
      </c>
      <c r="C26" s="13" t="s">
        <v>20</v>
      </c>
      <c r="D26" s="14" t="s">
        <v>10</v>
      </c>
      <c r="E26" s="14" t="s">
        <v>11</v>
      </c>
      <c r="F26" s="12" t="s">
        <v>21</v>
      </c>
      <c r="G26" s="22">
        <v>412.08</v>
      </c>
      <c r="H26" s="18" t="s">
        <v>17</v>
      </c>
      <c r="I26" s="22">
        <f t="shared" si="0"/>
        <v>2410.6679999999997</v>
      </c>
    </row>
    <row r="27" spans="1:9" s="6" customFormat="1">
      <c r="A27" s="12">
        <v>23</v>
      </c>
      <c r="B27" s="12">
        <v>18</v>
      </c>
      <c r="C27" s="13" t="s">
        <v>38</v>
      </c>
      <c r="D27" s="14" t="s">
        <v>10</v>
      </c>
      <c r="E27" s="14" t="s">
        <v>11</v>
      </c>
      <c r="F27" s="12" t="s">
        <v>39</v>
      </c>
      <c r="G27" s="22">
        <v>50</v>
      </c>
      <c r="H27" s="18" t="s">
        <v>12</v>
      </c>
      <c r="I27" s="22">
        <f t="shared" si="0"/>
        <v>900</v>
      </c>
    </row>
    <row r="28" spans="1:9" s="6" customFormat="1" ht="45">
      <c r="A28" s="12">
        <v>24</v>
      </c>
      <c r="B28" s="12">
        <v>6</v>
      </c>
      <c r="C28" s="13" t="s">
        <v>79</v>
      </c>
      <c r="D28" s="14" t="s">
        <v>10</v>
      </c>
      <c r="E28" s="14" t="s">
        <v>11</v>
      </c>
      <c r="F28" s="12" t="s">
        <v>80</v>
      </c>
      <c r="G28" s="22">
        <v>512.54999999999995</v>
      </c>
      <c r="H28" s="18" t="s">
        <v>12</v>
      </c>
      <c r="I28" s="22">
        <f t="shared" si="0"/>
        <v>3075.2999999999997</v>
      </c>
    </row>
    <row r="29" spans="1:9" s="6" customFormat="1" ht="45">
      <c r="A29" s="12">
        <v>25</v>
      </c>
      <c r="B29" s="12">
        <v>18</v>
      </c>
      <c r="C29" s="13" t="s">
        <v>81</v>
      </c>
      <c r="D29" s="14" t="s">
        <v>10</v>
      </c>
      <c r="E29" s="14" t="s">
        <v>11</v>
      </c>
      <c r="F29" s="12" t="s">
        <v>82</v>
      </c>
      <c r="G29" s="22">
        <v>1132</v>
      </c>
      <c r="H29" s="18" t="s">
        <v>12</v>
      </c>
      <c r="I29" s="22">
        <f t="shared" si="0"/>
        <v>20376</v>
      </c>
    </row>
    <row r="30" spans="1:9" s="6" customFormat="1" ht="45">
      <c r="A30" s="12">
        <v>26</v>
      </c>
      <c r="B30" s="12">
        <v>6</v>
      </c>
      <c r="C30" s="13" t="s">
        <v>110</v>
      </c>
      <c r="D30" s="14" t="s">
        <v>10</v>
      </c>
      <c r="E30" s="14" t="s">
        <v>11</v>
      </c>
      <c r="F30" s="12" t="s">
        <v>40</v>
      </c>
      <c r="G30" s="22">
        <v>990.68</v>
      </c>
      <c r="H30" s="18" t="s">
        <v>12</v>
      </c>
      <c r="I30" s="22">
        <f t="shared" si="0"/>
        <v>5944.08</v>
      </c>
    </row>
    <row r="31" spans="1:9" s="6" customFormat="1" ht="75">
      <c r="A31" s="12">
        <v>27</v>
      </c>
      <c r="B31" s="12">
        <v>3</v>
      </c>
      <c r="C31" s="16" t="s">
        <v>111</v>
      </c>
      <c r="D31" s="14" t="s">
        <v>10</v>
      </c>
      <c r="E31" s="14" t="s">
        <v>11</v>
      </c>
      <c r="F31" s="12" t="s">
        <v>83</v>
      </c>
      <c r="G31" s="22">
        <v>5670</v>
      </c>
      <c r="H31" s="18" t="s">
        <v>14</v>
      </c>
      <c r="I31" s="22">
        <f t="shared" si="0"/>
        <v>17010</v>
      </c>
    </row>
    <row r="32" spans="1:9" s="6" customFormat="1" ht="60">
      <c r="A32" s="12">
        <v>28</v>
      </c>
      <c r="B32" s="12">
        <v>6</v>
      </c>
      <c r="C32" s="16" t="s">
        <v>112</v>
      </c>
      <c r="D32" s="14" t="s">
        <v>10</v>
      </c>
      <c r="E32" s="14" t="s">
        <v>11</v>
      </c>
      <c r="F32" s="12" t="s">
        <v>84</v>
      </c>
      <c r="G32" s="22">
        <v>1934</v>
      </c>
      <c r="H32" s="18" t="s">
        <v>12</v>
      </c>
      <c r="I32" s="22">
        <f t="shared" si="0"/>
        <v>11604</v>
      </c>
    </row>
    <row r="33" spans="1:9" s="6" customFormat="1" ht="45">
      <c r="A33" s="12">
        <v>29</v>
      </c>
      <c r="B33" s="12">
        <v>155</v>
      </c>
      <c r="C33" s="16" t="s">
        <v>30</v>
      </c>
      <c r="D33" s="14" t="s">
        <v>10</v>
      </c>
      <c r="E33" s="14" t="s">
        <v>11</v>
      </c>
      <c r="F33" s="12" t="s">
        <v>31</v>
      </c>
      <c r="G33" s="22">
        <v>41</v>
      </c>
      <c r="H33" s="18" t="s">
        <v>29</v>
      </c>
      <c r="I33" s="22">
        <f t="shared" si="0"/>
        <v>6355</v>
      </c>
    </row>
    <row r="34" spans="1:9" s="6" customFormat="1" ht="45">
      <c r="A34" s="12">
        <v>30</v>
      </c>
      <c r="B34" s="12">
        <v>9.5399999999999991</v>
      </c>
      <c r="C34" s="16" t="s">
        <v>51</v>
      </c>
      <c r="D34" s="14" t="s">
        <v>10</v>
      </c>
      <c r="E34" s="14" t="s">
        <v>11</v>
      </c>
      <c r="F34" s="12" t="s">
        <v>41</v>
      </c>
      <c r="G34" s="22">
        <v>6579</v>
      </c>
      <c r="H34" s="18" t="s">
        <v>42</v>
      </c>
      <c r="I34" s="22">
        <f t="shared" si="0"/>
        <v>62763.659999999996</v>
      </c>
    </row>
    <row r="35" spans="1:9" s="6" customFormat="1">
      <c r="A35" s="12">
        <v>31</v>
      </c>
      <c r="B35" s="12">
        <v>0.186</v>
      </c>
      <c r="C35" s="13" t="s">
        <v>43</v>
      </c>
      <c r="D35" s="14" t="s">
        <v>10</v>
      </c>
      <c r="E35" s="14" t="s">
        <v>11</v>
      </c>
      <c r="F35" s="12" t="s">
        <v>44</v>
      </c>
      <c r="G35" s="22">
        <v>3893</v>
      </c>
      <c r="H35" s="18" t="s">
        <v>42</v>
      </c>
      <c r="I35" s="22">
        <f t="shared" si="0"/>
        <v>724.09799999999996</v>
      </c>
    </row>
    <row r="36" spans="1:9" s="6" customFormat="1" ht="75">
      <c r="A36" s="12">
        <v>32</v>
      </c>
      <c r="B36" s="12">
        <v>0.98</v>
      </c>
      <c r="C36" s="13" t="s">
        <v>22</v>
      </c>
      <c r="D36" s="14" t="s">
        <v>10</v>
      </c>
      <c r="E36" s="14" t="s">
        <v>11</v>
      </c>
      <c r="F36" s="12" t="s">
        <v>23</v>
      </c>
      <c r="G36" s="22">
        <v>3426</v>
      </c>
      <c r="H36" s="18" t="s">
        <v>17</v>
      </c>
      <c r="I36" s="22">
        <f t="shared" si="0"/>
        <v>3357.48</v>
      </c>
    </row>
    <row r="37" spans="1:9">
      <c r="A37" s="12">
        <v>33</v>
      </c>
      <c r="B37" s="12">
        <v>3</v>
      </c>
      <c r="C37" s="17" t="s">
        <v>85</v>
      </c>
      <c r="D37" s="14" t="s">
        <v>10</v>
      </c>
      <c r="E37" s="14" t="s">
        <v>11</v>
      </c>
      <c r="F37" s="12" t="s">
        <v>86</v>
      </c>
      <c r="G37" s="22">
        <v>126</v>
      </c>
      <c r="H37" s="18" t="s">
        <v>12</v>
      </c>
      <c r="I37" s="22">
        <f t="shared" si="0"/>
        <v>378</v>
      </c>
    </row>
    <row r="38" spans="1:9">
      <c r="A38" s="12">
        <v>34</v>
      </c>
      <c r="B38" s="12">
        <v>3</v>
      </c>
      <c r="C38" s="17" t="s">
        <v>87</v>
      </c>
      <c r="D38" s="14" t="s">
        <v>10</v>
      </c>
      <c r="E38" s="14" t="s">
        <v>11</v>
      </c>
      <c r="F38" s="12" t="s">
        <v>88</v>
      </c>
      <c r="G38" s="22">
        <v>79</v>
      </c>
      <c r="H38" s="18" t="s">
        <v>12</v>
      </c>
      <c r="I38" s="22">
        <f t="shared" si="0"/>
        <v>237</v>
      </c>
    </row>
    <row r="39" spans="1:9">
      <c r="A39" s="12">
        <v>35</v>
      </c>
      <c r="B39" s="12">
        <v>3</v>
      </c>
      <c r="C39" s="17" t="s">
        <v>89</v>
      </c>
      <c r="D39" s="14" t="s">
        <v>10</v>
      </c>
      <c r="E39" s="14" t="s">
        <v>11</v>
      </c>
      <c r="F39" s="12" t="s">
        <v>90</v>
      </c>
      <c r="G39" s="22">
        <v>4500</v>
      </c>
      <c r="H39" s="18" t="s">
        <v>12</v>
      </c>
      <c r="I39" s="22">
        <f t="shared" si="0"/>
        <v>13500</v>
      </c>
    </row>
    <row r="40" spans="1:9">
      <c r="A40" s="12">
        <v>36</v>
      </c>
      <c r="B40" s="12">
        <v>3</v>
      </c>
      <c r="C40" s="17" t="s">
        <v>91</v>
      </c>
      <c r="D40" s="14" t="s">
        <v>10</v>
      </c>
      <c r="E40" s="14" t="s">
        <v>11</v>
      </c>
      <c r="F40" s="12" t="s">
        <v>92</v>
      </c>
      <c r="G40" s="22">
        <v>146.63</v>
      </c>
      <c r="H40" s="18" t="s">
        <v>12</v>
      </c>
      <c r="I40" s="22">
        <f t="shared" si="0"/>
        <v>439.89</v>
      </c>
    </row>
    <row r="41" spans="1:9" ht="30">
      <c r="A41" s="12">
        <v>37</v>
      </c>
      <c r="B41" s="12">
        <v>3</v>
      </c>
      <c r="C41" s="17" t="s">
        <v>45</v>
      </c>
      <c r="D41" s="14" t="s">
        <v>10</v>
      </c>
      <c r="E41" s="14" t="s">
        <v>11</v>
      </c>
      <c r="F41" s="12" t="s">
        <v>46</v>
      </c>
      <c r="G41" s="22">
        <v>142</v>
      </c>
      <c r="H41" s="18" t="s">
        <v>12</v>
      </c>
      <c r="I41" s="22">
        <f t="shared" si="0"/>
        <v>426</v>
      </c>
    </row>
    <row r="42" spans="1:9">
      <c r="A42" s="12">
        <v>38</v>
      </c>
      <c r="B42" s="12">
        <v>9</v>
      </c>
      <c r="C42" s="18" t="s">
        <v>93</v>
      </c>
      <c r="D42" s="14" t="s">
        <v>10</v>
      </c>
      <c r="E42" s="14" t="s">
        <v>11</v>
      </c>
      <c r="F42" s="12" t="s">
        <v>94</v>
      </c>
      <c r="G42" s="22">
        <v>41</v>
      </c>
      <c r="H42" s="18" t="s">
        <v>12</v>
      </c>
      <c r="I42" s="22">
        <f t="shared" si="0"/>
        <v>369</v>
      </c>
    </row>
    <row r="43" spans="1:9">
      <c r="A43" s="12">
        <v>39</v>
      </c>
      <c r="B43" s="12">
        <v>9</v>
      </c>
      <c r="C43" s="18" t="s">
        <v>95</v>
      </c>
      <c r="D43" s="14" t="s">
        <v>10</v>
      </c>
      <c r="E43" s="14" t="s">
        <v>11</v>
      </c>
      <c r="F43" s="12" t="s">
        <v>96</v>
      </c>
      <c r="G43" s="22">
        <v>35</v>
      </c>
      <c r="H43" s="18" t="s">
        <v>12</v>
      </c>
      <c r="I43" s="22">
        <f t="shared" si="0"/>
        <v>315</v>
      </c>
    </row>
    <row r="44" spans="1:9">
      <c r="A44" s="12">
        <v>40</v>
      </c>
      <c r="B44" s="12">
        <v>3</v>
      </c>
      <c r="C44" s="18" t="s">
        <v>97</v>
      </c>
      <c r="D44" s="14" t="s">
        <v>10</v>
      </c>
      <c r="E44" s="14" t="s">
        <v>11</v>
      </c>
      <c r="F44" s="12" t="s">
        <v>98</v>
      </c>
      <c r="G44" s="22">
        <v>880</v>
      </c>
      <c r="H44" s="18" t="s">
        <v>14</v>
      </c>
      <c r="I44" s="22">
        <f t="shared" si="0"/>
        <v>2640</v>
      </c>
    </row>
    <row r="45" spans="1:9">
      <c r="A45" s="12">
        <v>41</v>
      </c>
      <c r="B45" s="12">
        <v>6</v>
      </c>
      <c r="C45" s="21" t="s">
        <v>99</v>
      </c>
      <c r="D45" s="14" t="s">
        <v>10</v>
      </c>
      <c r="E45" s="14" t="s">
        <v>24</v>
      </c>
      <c r="F45" s="12" t="s">
        <v>100</v>
      </c>
      <c r="G45" s="22">
        <v>2789</v>
      </c>
      <c r="H45" s="18" t="s">
        <v>12</v>
      </c>
      <c r="I45" s="22">
        <f t="shared" si="0"/>
        <v>16734</v>
      </c>
    </row>
    <row r="46" spans="1:9" ht="60">
      <c r="A46" s="12">
        <v>42</v>
      </c>
      <c r="B46" s="12">
        <v>6</v>
      </c>
      <c r="C46" s="13" t="s">
        <v>25</v>
      </c>
      <c r="D46" s="14" t="s">
        <v>10</v>
      </c>
      <c r="E46" s="14" t="s">
        <v>11</v>
      </c>
      <c r="F46" s="12" t="s">
        <v>26</v>
      </c>
      <c r="G46" s="22">
        <v>1234.2</v>
      </c>
      <c r="H46" s="18" t="s">
        <v>12</v>
      </c>
      <c r="I46" s="22">
        <f t="shared" si="0"/>
        <v>7405.2000000000007</v>
      </c>
    </row>
    <row r="47" spans="1:9" ht="45">
      <c r="A47" s="12">
        <v>43</v>
      </c>
      <c r="B47" s="12">
        <v>6</v>
      </c>
      <c r="C47" s="13" t="s">
        <v>27</v>
      </c>
      <c r="D47" s="14" t="s">
        <v>10</v>
      </c>
      <c r="E47" s="14" t="s">
        <v>11</v>
      </c>
      <c r="F47" s="12" t="s">
        <v>28</v>
      </c>
      <c r="G47" s="22">
        <v>386</v>
      </c>
      <c r="H47" s="18" t="s">
        <v>12</v>
      </c>
      <c r="I47" s="22">
        <f t="shared" si="0"/>
        <v>2316</v>
      </c>
    </row>
    <row r="48" spans="1:9">
      <c r="A48" s="12">
        <v>44</v>
      </c>
      <c r="B48" s="12">
        <v>3</v>
      </c>
      <c r="C48" s="13" t="s">
        <v>101</v>
      </c>
      <c r="D48" s="14" t="s">
        <v>10</v>
      </c>
      <c r="E48" s="14" t="s">
        <v>11</v>
      </c>
      <c r="F48" s="12" t="s">
        <v>102</v>
      </c>
      <c r="G48" s="22">
        <v>53</v>
      </c>
      <c r="H48" s="18" t="s">
        <v>12</v>
      </c>
      <c r="I48" s="22">
        <f t="shared" si="0"/>
        <v>159</v>
      </c>
    </row>
    <row r="49" spans="1:9">
      <c r="A49" s="12">
        <v>45</v>
      </c>
      <c r="B49" s="12">
        <v>30</v>
      </c>
      <c r="C49" s="13" t="s">
        <v>103</v>
      </c>
      <c r="D49" s="14" t="s">
        <v>10</v>
      </c>
      <c r="E49" s="14" t="s">
        <v>24</v>
      </c>
      <c r="F49" s="12" t="s">
        <v>32</v>
      </c>
      <c r="G49" s="22">
        <v>117.5</v>
      </c>
      <c r="H49" s="18" t="s">
        <v>33</v>
      </c>
      <c r="I49" s="22">
        <f t="shared" si="0"/>
        <v>3525</v>
      </c>
    </row>
    <row r="50" spans="1:9" ht="45">
      <c r="A50" s="12">
        <v>46</v>
      </c>
      <c r="B50" s="12">
        <v>6</v>
      </c>
      <c r="C50" s="16" t="s">
        <v>113</v>
      </c>
      <c r="D50" s="14" t="s">
        <v>10</v>
      </c>
      <c r="E50" s="14" t="s">
        <v>11</v>
      </c>
      <c r="F50" s="12" t="s">
        <v>50</v>
      </c>
      <c r="G50" s="22">
        <v>928</v>
      </c>
      <c r="H50" s="18" t="s">
        <v>12</v>
      </c>
      <c r="I50" s="22">
        <f t="shared" si="0"/>
        <v>5568</v>
      </c>
    </row>
    <row r="51" spans="1:9" ht="26.25" customHeight="1">
      <c r="A51" s="53" t="s">
        <v>105</v>
      </c>
      <c r="B51" s="53"/>
      <c r="C51" s="53"/>
      <c r="D51" s="53"/>
      <c r="E51" s="53"/>
      <c r="F51" s="53"/>
      <c r="G51" s="53"/>
      <c r="H51" s="53"/>
      <c r="I51" s="7">
        <f>SUM(I5:I50)</f>
        <v>12769378.936000001</v>
      </c>
    </row>
    <row r="52" spans="1:9" ht="26.25" customHeight="1">
      <c r="A52" s="54" t="s">
        <v>104</v>
      </c>
      <c r="B52" s="54"/>
      <c r="C52" s="54"/>
      <c r="D52" s="54"/>
      <c r="E52" s="54"/>
      <c r="F52" s="54"/>
      <c r="G52" s="54"/>
      <c r="H52" s="54"/>
      <c r="I52" s="9">
        <f>I51*0.18</f>
        <v>2298488.20848</v>
      </c>
    </row>
    <row r="53" spans="1:9" ht="26.25" customHeight="1">
      <c r="A53" s="53" t="s">
        <v>236</v>
      </c>
      <c r="B53" s="53"/>
      <c r="C53" s="53"/>
      <c r="D53" s="53"/>
      <c r="E53" s="53"/>
      <c r="F53" s="53"/>
      <c r="G53" s="53"/>
      <c r="H53" s="53"/>
      <c r="I53" s="8">
        <f>I51+I52</f>
        <v>15067867.144480001</v>
      </c>
    </row>
  </sheetData>
  <mergeCells count="6">
    <mergeCell ref="A53:H53"/>
    <mergeCell ref="A1:I1"/>
    <mergeCell ref="A2:I2"/>
    <mergeCell ref="A3:I3"/>
    <mergeCell ref="A51:H51"/>
    <mergeCell ref="A52:H52"/>
  </mergeCells>
  <pageMargins left="0.47" right="0.2" top="0.45" bottom="0.5" header="0.31" footer="0.18"/>
  <pageSetup paperSize="5" scale="64" orientation="portrait" r:id="rId1"/>
</worksheet>
</file>

<file path=xl/worksheets/sheet3.xml><?xml version="1.0" encoding="utf-8"?>
<worksheet xmlns="http://schemas.openxmlformats.org/spreadsheetml/2006/main" xmlns:r="http://schemas.openxmlformats.org/officeDocument/2006/relationships">
  <dimension ref="A1:J132"/>
  <sheetViews>
    <sheetView tabSelected="1" view="pageBreakPreview" topLeftCell="A109" zoomScaleSheetLayoutView="100" workbookViewId="0">
      <selection activeCell="I122" sqref="I122"/>
    </sheetView>
  </sheetViews>
  <sheetFormatPr defaultRowHeight="15"/>
  <cols>
    <col min="1" max="1" width="5.140625" style="10" customWidth="1"/>
    <col min="2" max="2" width="10.140625" style="11" bestFit="1" customWidth="1"/>
    <col min="3" max="3" width="72.85546875" style="10" customWidth="1"/>
    <col min="4" max="4" width="6.7109375" style="10" customWidth="1"/>
    <col min="5" max="5" width="10" style="10" customWidth="1"/>
    <col min="6" max="6" width="13" style="10" bestFit="1" customWidth="1"/>
    <col min="7" max="7" width="12" style="10" bestFit="1" customWidth="1"/>
    <col min="8" max="8" width="6.140625" style="10" bestFit="1" customWidth="1"/>
    <col min="9" max="9" width="16.42578125" style="10" bestFit="1" customWidth="1"/>
  </cols>
  <sheetData>
    <row r="1" spans="1:9" ht="20.25">
      <c r="A1" s="55" t="s">
        <v>0</v>
      </c>
      <c r="B1" s="55"/>
      <c r="C1" s="55"/>
      <c r="D1" s="55"/>
      <c r="E1" s="55"/>
      <c r="F1" s="55"/>
      <c r="G1" s="55"/>
      <c r="H1" s="55"/>
      <c r="I1" s="55"/>
    </row>
    <row r="2" spans="1:9" s="35" customFormat="1" ht="71.25" customHeight="1">
      <c r="A2" s="56" t="s">
        <v>233</v>
      </c>
      <c r="B2" s="57"/>
      <c r="C2" s="57"/>
      <c r="D2" s="57"/>
      <c r="E2" s="57"/>
      <c r="F2" s="57"/>
      <c r="G2" s="57"/>
      <c r="H2" s="57"/>
      <c r="I2" s="58"/>
    </row>
    <row r="3" spans="1:9" s="35" customFormat="1" ht="31.5" customHeight="1">
      <c r="A3" s="59" t="s">
        <v>224</v>
      </c>
      <c r="B3" s="57"/>
      <c r="C3" s="57"/>
      <c r="D3" s="57"/>
      <c r="E3" s="57"/>
      <c r="F3" s="57"/>
      <c r="G3" s="57"/>
      <c r="H3" s="57"/>
      <c r="I3" s="58"/>
    </row>
    <row r="4" spans="1:9" s="5" customFormat="1" ht="75">
      <c r="A4" s="1" t="s">
        <v>1</v>
      </c>
      <c r="B4" s="2" t="s">
        <v>2</v>
      </c>
      <c r="C4" s="1" t="s">
        <v>3</v>
      </c>
      <c r="D4" s="1" t="s">
        <v>4</v>
      </c>
      <c r="E4" s="1" t="s">
        <v>5</v>
      </c>
      <c r="F4" s="1" t="s">
        <v>6</v>
      </c>
      <c r="G4" s="3" t="s">
        <v>7</v>
      </c>
      <c r="H4" s="1" t="s">
        <v>8</v>
      </c>
      <c r="I4" s="4" t="s">
        <v>9</v>
      </c>
    </row>
    <row r="5" spans="1:9" s="6" customFormat="1" ht="14.25">
      <c r="A5" s="23">
        <v>1</v>
      </c>
      <c r="B5" s="36">
        <v>6.65</v>
      </c>
      <c r="C5" s="37" t="s">
        <v>52</v>
      </c>
      <c r="D5" s="38" t="s">
        <v>10</v>
      </c>
      <c r="E5" s="38" t="s">
        <v>11</v>
      </c>
      <c r="F5" s="36" t="s">
        <v>53</v>
      </c>
      <c r="G5" s="39">
        <v>765</v>
      </c>
      <c r="H5" s="40" t="s">
        <v>54</v>
      </c>
      <c r="I5" s="24">
        <f t="shared" ref="I5:I49" si="0">B5*G5</f>
        <v>5087.25</v>
      </c>
    </row>
    <row r="6" spans="1:9" s="6" customFormat="1" ht="42" customHeight="1">
      <c r="A6" s="23">
        <v>2</v>
      </c>
      <c r="B6" s="36">
        <v>67</v>
      </c>
      <c r="C6" s="37" t="s">
        <v>55</v>
      </c>
      <c r="D6" s="38" t="s">
        <v>10</v>
      </c>
      <c r="E6" s="38" t="s">
        <v>11</v>
      </c>
      <c r="F6" s="36" t="s">
        <v>47</v>
      </c>
      <c r="G6" s="39">
        <v>1024</v>
      </c>
      <c r="H6" s="40" t="s">
        <v>48</v>
      </c>
      <c r="I6" s="24">
        <f t="shared" si="0"/>
        <v>68608</v>
      </c>
    </row>
    <row r="7" spans="1:9" s="6" customFormat="1" ht="71.25">
      <c r="A7" s="23">
        <v>3</v>
      </c>
      <c r="B7" s="36">
        <v>34</v>
      </c>
      <c r="C7" s="37" t="s">
        <v>109</v>
      </c>
      <c r="D7" s="38" t="s">
        <v>10</v>
      </c>
      <c r="E7" s="38" t="s">
        <v>11</v>
      </c>
      <c r="F7" s="36" t="s">
        <v>13</v>
      </c>
      <c r="G7" s="39">
        <v>3299.7</v>
      </c>
      <c r="H7" s="40" t="s">
        <v>12</v>
      </c>
      <c r="I7" s="24">
        <f t="shared" si="0"/>
        <v>112189.79999999999</v>
      </c>
    </row>
    <row r="8" spans="1:9" s="6" customFormat="1" ht="24" customHeight="1">
      <c r="A8" s="23">
        <v>4</v>
      </c>
      <c r="B8" s="36">
        <v>67</v>
      </c>
      <c r="C8" s="37" t="s">
        <v>56</v>
      </c>
      <c r="D8" s="41" t="s">
        <v>10</v>
      </c>
      <c r="E8" s="41" t="s">
        <v>11</v>
      </c>
      <c r="F8" s="36" t="s">
        <v>49</v>
      </c>
      <c r="G8" s="39">
        <v>1024</v>
      </c>
      <c r="H8" s="40" t="s">
        <v>48</v>
      </c>
      <c r="I8" s="24">
        <f t="shared" si="0"/>
        <v>68608</v>
      </c>
    </row>
    <row r="9" spans="1:9" s="6" customFormat="1" ht="14.25">
      <c r="A9" s="23">
        <v>5</v>
      </c>
      <c r="B9" s="42">
        <v>3650</v>
      </c>
      <c r="C9" s="36" t="s">
        <v>132</v>
      </c>
      <c r="D9" s="38" t="s">
        <v>10</v>
      </c>
      <c r="E9" s="38" t="s">
        <v>11</v>
      </c>
      <c r="F9" s="36" t="s">
        <v>131</v>
      </c>
      <c r="G9" s="39">
        <v>1731.45</v>
      </c>
      <c r="H9" s="40" t="s">
        <v>34</v>
      </c>
      <c r="I9" s="24">
        <f t="shared" si="0"/>
        <v>6319792.5</v>
      </c>
    </row>
    <row r="10" spans="1:9" s="6" customFormat="1" ht="14.25">
      <c r="A10" s="23">
        <v>6</v>
      </c>
      <c r="B10" s="36">
        <v>250</v>
      </c>
      <c r="C10" s="36" t="s">
        <v>134</v>
      </c>
      <c r="D10" s="38" t="s">
        <v>10</v>
      </c>
      <c r="E10" s="38" t="s">
        <v>11</v>
      </c>
      <c r="F10" s="36" t="s">
        <v>133</v>
      </c>
      <c r="G10" s="39">
        <v>1978.8</v>
      </c>
      <c r="H10" s="40" t="s">
        <v>34</v>
      </c>
      <c r="I10" s="24">
        <f t="shared" si="0"/>
        <v>494700</v>
      </c>
    </row>
    <row r="11" spans="1:9" s="6" customFormat="1" ht="14.25">
      <c r="A11" s="23">
        <v>7</v>
      </c>
      <c r="B11" s="42">
        <v>2750</v>
      </c>
      <c r="C11" s="36" t="s">
        <v>136</v>
      </c>
      <c r="D11" s="38" t="s">
        <v>10</v>
      </c>
      <c r="E11" s="38" t="s">
        <v>11</v>
      </c>
      <c r="F11" s="36" t="s">
        <v>135</v>
      </c>
      <c r="G11" s="39">
        <v>2733.6</v>
      </c>
      <c r="H11" s="40" t="s">
        <v>29</v>
      </c>
      <c r="I11" s="24">
        <f t="shared" si="0"/>
        <v>7517400</v>
      </c>
    </row>
    <row r="12" spans="1:9" s="6" customFormat="1" ht="14.25">
      <c r="A12" s="23">
        <v>8</v>
      </c>
      <c r="B12" s="42">
        <v>7800</v>
      </c>
      <c r="C12" s="36" t="s">
        <v>115</v>
      </c>
      <c r="D12" s="38" t="s">
        <v>10</v>
      </c>
      <c r="E12" s="38" t="s">
        <v>11</v>
      </c>
      <c r="F12" s="36" t="s">
        <v>62</v>
      </c>
      <c r="G12" s="39">
        <v>204.1</v>
      </c>
      <c r="H12" s="40" t="s">
        <v>34</v>
      </c>
      <c r="I12" s="24">
        <f t="shared" si="0"/>
        <v>1591980</v>
      </c>
    </row>
    <row r="13" spans="1:9" s="6" customFormat="1" ht="14.25">
      <c r="A13" s="23">
        <v>9</v>
      </c>
      <c r="B13" s="36">
        <v>66</v>
      </c>
      <c r="C13" s="37" t="s">
        <v>63</v>
      </c>
      <c r="D13" s="38" t="s">
        <v>10</v>
      </c>
      <c r="E13" s="38" t="s">
        <v>11</v>
      </c>
      <c r="F13" s="36" t="s">
        <v>64</v>
      </c>
      <c r="G13" s="39">
        <v>2745</v>
      </c>
      <c r="H13" s="40" t="s">
        <v>34</v>
      </c>
      <c r="I13" s="24">
        <f t="shared" si="0"/>
        <v>181170</v>
      </c>
    </row>
    <row r="14" spans="1:9" s="6" customFormat="1" ht="14.25">
      <c r="A14" s="23">
        <v>10</v>
      </c>
      <c r="B14" s="36">
        <v>66</v>
      </c>
      <c r="C14" s="37" t="s">
        <v>65</v>
      </c>
      <c r="D14" s="38" t="s">
        <v>10</v>
      </c>
      <c r="E14" s="38" t="s">
        <v>11</v>
      </c>
      <c r="F14" s="36" t="s">
        <v>66</v>
      </c>
      <c r="G14" s="39">
        <v>5700.78</v>
      </c>
      <c r="H14" s="40" t="s">
        <v>12</v>
      </c>
      <c r="I14" s="24">
        <f t="shared" si="0"/>
        <v>376251.48</v>
      </c>
    </row>
    <row r="15" spans="1:9" s="6" customFormat="1" ht="14.25">
      <c r="A15" s="23">
        <v>11</v>
      </c>
      <c r="B15" s="42">
        <v>4500</v>
      </c>
      <c r="C15" s="37" t="s">
        <v>67</v>
      </c>
      <c r="D15" s="38" t="s">
        <v>10</v>
      </c>
      <c r="E15" s="38" t="s">
        <v>11</v>
      </c>
      <c r="F15" s="36" t="s">
        <v>68</v>
      </c>
      <c r="G15" s="39">
        <v>1044</v>
      </c>
      <c r="H15" s="40" t="s">
        <v>12</v>
      </c>
      <c r="I15" s="24">
        <f t="shared" si="0"/>
        <v>4698000</v>
      </c>
    </row>
    <row r="16" spans="1:9" s="6" customFormat="1" ht="14.25">
      <c r="A16" s="23">
        <v>12</v>
      </c>
      <c r="B16" s="42">
        <v>1500</v>
      </c>
      <c r="C16" s="37" t="s">
        <v>69</v>
      </c>
      <c r="D16" s="38" t="s">
        <v>10</v>
      </c>
      <c r="E16" s="38" t="s">
        <v>24</v>
      </c>
      <c r="F16" s="36" t="s">
        <v>70</v>
      </c>
      <c r="G16" s="39">
        <v>1012</v>
      </c>
      <c r="H16" s="40" t="s">
        <v>34</v>
      </c>
      <c r="I16" s="24">
        <f t="shared" si="0"/>
        <v>1518000</v>
      </c>
    </row>
    <row r="17" spans="1:9" s="6" customFormat="1" ht="14.25">
      <c r="A17" s="23">
        <v>13</v>
      </c>
      <c r="B17" s="36">
        <v>500</v>
      </c>
      <c r="C17" s="37" t="s">
        <v>71</v>
      </c>
      <c r="D17" s="38" t="s">
        <v>10</v>
      </c>
      <c r="E17" s="38" t="s">
        <v>24</v>
      </c>
      <c r="F17" s="36" t="s">
        <v>72</v>
      </c>
      <c r="G17" s="39">
        <v>125</v>
      </c>
      <c r="H17" s="40" t="s">
        <v>34</v>
      </c>
      <c r="I17" s="24">
        <f t="shared" si="0"/>
        <v>62500</v>
      </c>
    </row>
    <row r="18" spans="1:9" s="6" customFormat="1" ht="28.5">
      <c r="A18" s="23">
        <v>14</v>
      </c>
      <c r="B18" s="36">
        <v>18</v>
      </c>
      <c r="C18" s="37" t="s">
        <v>73</v>
      </c>
      <c r="D18" s="38" t="s">
        <v>10</v>
      </c>
      <c r="E18" s="38" t="s">
        <v>24</v>
      </c>
      <c r="F18" s="36" t="s">
        <v>35</v>
      </c>
      <c r="G18" s="39">
        <v>2764.76</v>
      </c>
      <c r="H18" s="40" t="s">
        <v>34</v>
      </c>
      <c r="I18" s="24">
        <f t="shared" si="0"/>
        <v>49765.680000000008</v>
      </c>
    </row>
    <row r="19" spans="1:9" s="6" customFormat="1" ht="57.75">
      <c r="A19" s="23">
        <v>15</v>
      </c>
      <c r="B19" s="36">
        <v>60</v>
      </c>
      <c r="C19" s="37" t="s">
        <v>225</v>
      </c>
      <c r="D19" s="38" t="s">
        <v>10</v>
      </c>
      <c r="E19" s="38" t="s">
        <v>11</v>
      </c>
      <c r="F19" s="36" t="s">
        <v>74</v>
      </c>
      <c r="G19" s="39">
        <v>323.85000000000002</v>
      </c>
      <c r="H19" s="40" t="s">
        <v>12</v>
      </c>
      <c r="I19" s="24">
        <f t="shared" si="0"/>
        <v>19431</v>
      </c>
    </row>
    <row r="20" spans="1:9" s="6" customFormat="1" ht="57.75">
      <c r="A20" s="23">
        <v>16</v>
      </c>
      <c r="B20" s="36">
        <v>60</v>
      </c>
      <c r="C20" s="29" t="s">
        <v>130</v>
      </c>
      <c r="D20" s="38" t="s">
        <v>10</v>
      </c>
      <c r="E20" s="38" t="s">
        <v>11</v>
      </c>
      <c r="F20" s="36" t="s">
        <v>126</v>
      </c>
      <c r="G20" s="39">
        <v>135.66</v>
      </c>
      <c r="H20" s="40" t="s">
        <v>34</v>
      </c>
      <c r="I20" s="24">
        <f t="shared" si="0"/>
        <v>8139.5999999999995</v>
      </c>
    </row>
    <row r="21" spans="1:9" s="6" customFormat="1" ht="28.5">
      <c r="A21" s="23">
        <v>17</v>
      </c>
      <c r="B21" s="42">
        <v>6600</v>
      </c>
      <c r="C21" s="37" t="s">
        <v>75</v>
      </c>
      <c r="D21" s="38" t="s">
        <v>10</v>
      </c>
      <c r="E21" s="38" t="s">
        <v>11</v>
      </c>
      <c r="F21" s="36" t="s">
        <v>76</v>
      </c>
      <c r="G21" s="39">
        <v>30</v>
      </c>
      <c r="H21" s="40" t="s">
        <v>34</v>
      </c>
      <c r="I21" s="24">
        <f t="shared" si="0"/>
        <v>198000</v>
      </c>
    </row>
    <row r="22" spans="1:9" s="6" customFormat="1" ht="71.25">
      <c r="A22" s="23">
        <v>18</v>
      </c>
      <c r="B22" s="36">
        <v>66</v>
      </c>
      <c r="C22" s="37" t="s">
        <v>77</v>
      </c>
      <c r="D22" s="38" t="s">
        <v>10</v>
      </c>
      <c r="E22" s="38" t="s">
        <v>24</v>
      </c>
      <c r="F22" s="36" t="s">
        <v>78</v>
      </c>
      <c r="G22" s="39">
        <v>484</v>
      </c>
      <c r="H22" s="40" t="s">
        <v>12</v>
      </c>
      <c r="I22" s="24">
        <f t="shared" si="0"/>
        <v>31944</v>
      </c>
    </row>
    <row r="23" spans="1:9" s="6" customFormat="1" ht="42.75">
      <c r="A23" s="23">
        <v>19</v>
      </c>
      <c r="B23" s="36">
        <v>480</v>
      </c>
      <c r="C23" s="31" t="s">
        <v>181</v>
      </c>
      <c r="D23" s="38" t="s">
        <v>10</v>
      </c>
      <c r="E23" s="38" t="s">
        <v>11</v>
      </c>
      <c r="F23" s="36" t="s">
        <v>137</v>
      </c>
      <c r="G23" s="39">
        <v>308.55</v>
      </c>
      <c r="H23" s="40" t="s">
        <v>17</v>
      </c>
      <c r="I23" s="24">
        <f t="shared" si="0"/>
        <v>148104</v>
      </c>
    </row>
    <row r="24" spans="1:9" s="6" customFormat="1" ht="57.75">
      <c r="A24" s="23">
        <v>20</v>
      </c>
      <c r="B24" s="36">
        <v>160</v>
      </c>
      <c r="C24" s="29" t="s">
        <v>226</v>
      </c>
      <c r="D24" s="38" t="s">
        <v>10</v>
      </c>
      <c r="E24" s="38" t="s">
        <v>11</v>
      </c>
      <c r="F24" s="36" t="s">
        <v>138</v>
      </c>
      <c r="G24" s="39">
        <v>121.13</v>
      </c>
      <c r="H24" s="40" t="s">
        <v>17</v>
      </c>
      <c r="I24" s="24">
        <f t="shared" si="0"/>
        <v>19380.8</v>
      </c>
    </row>
    <row r="25" spans="1:9" s="6" customFormat="1" ht="14.25">
      <c r="A25" s="23">
        <v>21</v>
      </c>
      <c r="B25" s="36">
        <v>8</v>
      </c>
      <c r="C25" s="36" t="s">
        <v>182</v>
      </c>
      <c r="D25" s="38" t="s">
        <v>10</v>
      </c>
      <c r="E25" s="38" t="s">
        <v>11</v>
      </c>
      <c r="F25" s="36" t="s">
        <v>139</v>
      </c>
      <c r="G25" s="39">
        <v>90915</v>
      </c>
      <c r="H25" s="40" t="s">
        <v>12</v>
      </c>
      <c r="I25" s="24">
        <f t="shared" si="0"/>
        <v>727320</v>
      </c>
    </row>
    <row r="26" spans="1:9" s="6" customFormat="1" ht="14.25">
      <c r="A26" s="23">
        <v>22</v>
      </c>
      <c r="B26" s="36">
        <v>8</v>
      </c>
      <c r="C26" s="36" t="s">
        <v>183</v>
      </c>
      <c r="D26" s="38" t="s">
        <v>10</v>
      </c>
      <c r="E26" s="38" t="s">
        <v>11</v>
      </c>
      <c r="F26" s="36" t="s">
        <v>140</v>
      </c>
      <c r="G26" s="39">
        <v>15675</v>
      </c>
      <c r="H26" s="40" t="s">
        <v>17</v>
      </c>
      <c r="I26" s="24">
        <f t="shared" si="0"/>
        <v>125400</v>
      </c>
    </row>
    <row r="27" spans="1:9" s="6" customFormat="1" ht="14.25">
      <c r="A27" s="23">
        <v>23</v>
      </c>
      <c r="B27" s="36">
        <v>8</v>
      </c>
      <c r="C27" s="36" t="s">
        <v>184</v>
      </c>
      <c r="D27" s="38" t="s">
        <v>10</v>
      </c>
      <c r="E27" s="38" t="s">
        <v>11</v>
      </c>
      <c r="F27" s="36" t="s">
        <v>141</v>
      </c>
      <c r="G27" s="39">
        <v>6792.5</v>
      </c>
      <c r="H27" s="40" t="s">
        <v>12</v>
      </c>
      <c r="I27" s="24">
        <f t="shared" si="0"/>
        <v>54340</v>
      </c>
    </row>
    <row r="28" spans="1:9" s="6" customFormat="1" ht="14.25">
      <c r="A28" s="23">
        <v>24</v>
      </c>
      <c r="B28" s="36">
        <v>8</v>
      </c>
      <c r="C28" s="36" t="s">
        <v>185</v>
      </c>
      <c r="D28" s="38" t="s">
        <v>10</v>
      </c>
      <c r="E28" s="38" t="s">
        <v>11</v>
      </c>
      <c r="F28" s="36" t="s">
        <v>142</v>
      </c>
      <c r="G28" s="39">
        <v>3030.5</v>
      </c>
      <c r="H28" s="40" t="s">
        <v>12</v>
      </c>
      <c r="I28" s="24">
        <f t="shared" si="0"/>
        <v>24244</v>
      </c>
    </row>
    <row r="29" spans="1:9" s="6" customFormat="1" ht="14.25">
      <c r="A29" s="23">
        <v>25</v>
      </c>
      <c r="B29" s="36">
        <v>2.02</v>
      </c>
      <c r="C29" s="37" t="s">
        <v>15</v>
      </c>
      <c r="D29" s="38" t="s">
        <v>10</v>
      </c>
      <c r="E29" s="38" t="s">
        <v>11</v>
      </c>
      <c r="F29" s="36" t="s">
        <v>16</v>
      </c>
      <c r="G29" s="39">
        <v>221</v>
      </c>
      <c r="H29" s="40" t="s">
        <v>12</v>
      </c>
      <c r="I29" s="24">
        <f t="shared" si="0"/>
        <v>446.42</v>
      </c>
    </row>
    <row r="30" spans="1:9" s="6" customFormat="1" ht="14.25">
      <c r="A30" s="23">
        <v>26</v>
      </c>
      <c r="B30" s="36">
        <v>2.02</v>
      </c>
      <c r="C30" s="37" t="s">
        <v>18</v>
      </c>
      <c r="D30" s="38" t="s">
        <v>10</v>
      </c>
      <c r="E30" s="38" t="s">
        <v>11</v>
      </c>
      <c r="F30" s="36" t="s">
        <v>19</v>
      </c>
      <c r="G30" s="39">
        <v>185</v>
      </c>
      <c r="H30" s="40" t="s">
        <v>12</v>
      </c>
      <c r="I30" s="24">
        <f t="shared" si="0"/>
        <v>373.7</v>
      </c>
    </row>
    <row r="31" spans="1:9" s="6" customFormat="1" ht="14.25">
      <c r="A31" s="23">
        <v>27</v>
      </c>
      <c r="B31" s="36">
        <v>30</v>
      </c>
      <c r="C31" s="37" t="s">
        <v>36</v>
      </c>
      <c r="D31" s="38" t="s">
        <v>10</v>
      </c>
      <c r="E31" s="38" t="s">
        <v>11</v>
      </c>
      <c r="F31" s="36" t="s">
        <v>37</v>
      </c>
      <c r="G31" s="39">
        <v>76</v>
      </c>
      <c r="H31" s="40" t="s">
        <v>14</v>
      </c>
      <c r="I31" s="24">
        <f t="shared" si="0"/>
        <v>2280</v>
      </c>
    </row>
    <row r="32" spans="1:9" s="6" customFormat="1" ht="42.75">
      <c r="A32" s="23">
        <v>28</v>
      </c>
      <c r="B32" s="36">
        <v>9.52</v>
      </c>
      <c r="C32" s="37" t="s">
        <v>20</v>
      </c>
      <c r="D32" s="38" t="s">
        <v>10</v>
      </c>
      <c r="E32" s="38" t="s">
        <v>11</v>
      </c>
      <c r="F32" s="36" t="s">
        <v>21</v>
      </c>
      <c r="G32" s="39">
        <v>412.08</v>
      </c>
      <c r="H32" s="40" t="s">
        <v>12</v>
      </c>
      <c r="I32" s="24">
        <f t="shared" si="0"/>
        <v>3923.0015999999996</v>
      </c>
    </row>
    <row r="33" spans="1:9" s="6" customFormat="1" ht="14.25">
      <c r="A33" s="23">
        <v>29</v>
      </c>
      <c r="B33" s="36">
        <v>30</v>
      </c>
      <c r="C33" s="37" t="s">
        <v>38</v>
      </c>
      <c r="D33" s="38" t="s">
        <v>10</v>
      </c>
      <c r="E33" s="38" t="s">
        <v>11</v>
      </c>
      <c r="F33" s="36" t="s">
        <v>39</v>
      </c>
      <c r="G33" s="39">
        <v>50</v>
      </c>
      <c r="H33" s="40" t="s">
        <v>29</v>
      </c>
      <c r="I33" s="24">
        <f t="shared" si="0"/>
        <v>1500</v>
      </c>
    </row>
    <row r="34" spans="1:9" s="6" customFormat="1" ht="42.75">
      <c r="A34" s="23">
        <v>30</v>
      </c>
      <c r="B34" s="36">
        <v>9</v>
      </c>
      <c r="C34" s="37" t="s">
        <v>79</v>
      </c>
      <c r="D34" s="38" t="s">
        <v>10</v>
      </c>
      <c r="E34" s="38" t="s">
        <v>11</v>
      </c>
      <c r="F34" s="36" t="s">
        <v>80</v>
      </c>
      <c r="G34" s="39">
        <v>512.54999999999995</v>
      </c>
      <c r="H34" s="40" t="s">
        <v>42</v>
      </c>
      <c r="I34" s="24">
        <f t="shared" si="0"/>
        <v>4612.95</v>
      </c>
    </row>
    <row r="35" spans="1:9" s="6" customFormat="1" ht="42.75">
      <c r="A35" s="23">
        <v>31</v>
      </c>
      <c r="B35" s="36">
        <v>21</v>
      </c>
      <c r="C35" s="37" t="s">
        <v>217</v>
      </c>
      <c r="D35" s="38" t="s">
        <v>10</v>
      </c>
      <c r="E35" s="38" t="s">
        <v>11</v>
      </c>
      <c r="F35" s="36" t="s">
        <v>82</v>
      </c>
      <c r="G35" s="39">
        <v>1132</v>
      </c>
      <c r="H35" s="40" t="s">
        <v>42</v>
      </c>
      <c r="I35" s="24">
        <f t="shared" si="0"/>
        <v>23772</v>
      </c>
    </row>
    <row r="36" spans="1:9" s="6" customFormat="1" ht="28.5">
      <c r="A36" s="23">
        <v>32</v>
      </c>
      <c r="B36" s="36">
        <v>9</v>
      </c>
      <c r="C36" s="37" t="s">
        <v>216</v>
      </c>
      <c r="D36" s="38" t="s">
        <v>10</v>
      </c>
      <c r="E36" s="38" t="s">
        <v>11</v>
      </c>
      <c r="F36" s="36" t="s">
        <v>40</v>
      </c>
      <c r="G36" s="39">
        <v>990.68</v>
      </c>
      <c r="H36" s="40" t="s">
        <v>17</v>
      </c>
      <c r="I36" s="24">
        <f t="shared" si="0"/>
        <v>8916.119999999999</v>
      </c>
    </row>
    <row r="37" spans="1:9" s="35" customFormat="1" ht="71.25">
      <c r="A37" s="23">
        <v>33</v>
      </c>
      <c r="B37" s="36">
        <v>3</v>
      </c>
      <c r="C37" s="43" t="s">
        <v>111</v>
      </c>
      <c r="D37" s="38" t="s">
        <v>10</v>
      </c>
      <c r="E37" s="38" t="s">
        <v>11</v>
      </c>
      <c r="F37" s="36" t="s">
        <v>83</v>
      </c>
      <c r="G37" s="39">
        <v>5670</v>
      </c>
      <c r="H37" s="40" t="s">
        <v>12</v>
      </c>
      <c r="I37" s="24">
        <f t="shared" si="0"/>
        <v>17010</v>
      </c>
    </row>
    <row r="38" spans="1:9" s="35" customFormat="1" ht="57">
      <c r="A38" s="23">
        <v>34</v>
      </c>
      <c r="B38" s="36">
        <v>12</v>
      </c>
      <c r="C38" s="44" t="s">
        <v>112</v>
      </c>
      <c r="D38" s="38" t="s">
        <v>10</v>
      </c>
      <c r="E38" s="38" t="s">
        <v>11</v>
      </c>
      <c r="F38" s="36" t="s">
        <v>84</v>
      </c>
      <c r="G38" s="39">
        <v>1934</v>
      </c>
      <c r="H38" s="40" t="s">
        <v>12</v>
      </c>
      <c r="I38" s="24">
        <f t="shared" si="0"/>
        <v>23208</v>
      </c>
    </row>
    <row r="39" spans="1:9" s="35" customFormat="1" ht="42.75">
      <c r="A39" s="23">
        <v>35</v>
      </c>
      <c r="B39" s="36">
        <v>231</v>
      </c>
      <c r="C39" s="43" t="s">
        <v>30</v>
      </c>
      <c r="D39" s="38" t="s">
        <v>10</v>
      </c>
      <c r="E39" s="38" t="s">
        <v>11</v>
      </c>
      <c r="F39" s="36" t="s">
        <v>31</v>
      </c>
      <c r="G39" s="39">
        <v>41</v>
      </c>
      <c r="H39" s="40" t="s">
        <v>12</v>
      </c>
      <c r="I39" s="24">
        <f t="shared" si="0"/>
        <v>9471</v>
      </c>
    </row>
    <row r="40" spans="1:9" s="35" customFormat="1" ht="42.75">
      <c r="A40" s="23">
        <v>36</v>
      </c>
      <c r="B40" s="36">
        <v>15.93</v>
      </c>
      <c r="C40" s="43" t="s">
        <v>51</v>
      </c>
      <c r="D40" s="38" t="s">
        <v>10</v>
      </c>
      <c r="E40" s="38" t="s">
        <v>11</v>
      </c>
      <c r="F40" s="36" t="s">
        <v>41</v>
      </c>
      <c r="G40" s="39">
        <v>6579</v>
      </c>
      <c r="H40" s="40" t="s">
        <v>12</v>
      </c>
      <c r="I40" s="24">
        <f t="shared" si="0"/>
        <v>104803.47</v>
      </c>
    </row>
    <row r="41" spans="1:9" s="35" customFormat="1">
      <c r="A41" s="23">
        <v>37</v>
      </c>
      <c r="B41" s="36">
        <v>0.27900000000000003</v>
      </c>
      <c r="C41" s="37" t="s">
        <v>43</v>
      </c>
      <c r="D41" s="38" t="s">
        <v>10</v>
      </c>
      <c r="E41" s="38" t="s">
        <v>11</v>
      </c>
      <c r="F41" s="36" t="s">
        <v>44</v>
      </c>
      <c r="G41" s="39">
        <v>3893</v>
      </c>
      <c r="H41" s="40" t="s">
        <v>12</v>
      </c>
      <c r="I41" s="24">
        <f t="shared" si="0"/>
        <v>1086.1470000000002</v>
      </c>
    </row>
    <row r="42" spans="1:9" s="35" customFormat="1" ht="57">
      <c r="A42" s="23">
        <v>38</v>
      </c>
      <c r="B42" s="36">
        <v>1.4650000000000001</v>
      </c>
      <c r="C42" s="37" t="s">
        <v>22</v>
      </c>
      <c r="D42" s="38" t="s">
        <v>10</v>
      </c>
      <c r="E42" s="38" t="s">
        <v>11</v>
      </c>
      <c r="F42" s="36" t="s">
        <v>23</v>
      </c>
      <c r="G42" s="39">
        <v>3426</v>
      </c>
      <c r="H42" s="40" t="s">
        <v>12</v>
      </c>
      <c r="I42" s="24">
        <f t="shared" si="0"/>
        <v>5019.09</v>
      </c>
    </row>
    <row r="43" spans="1:9" s="35" customFormat="1">
      <c r="A43" s="23">
        <v>39</v>
      </c>
      <c r="B43" s="36">
        <v>6</v>
      </c>
      <c r="C43" s="45" t="s">
        <v>85</v>
      </c>
      <c r="D43" s="38" t="s">
        <v>10</v>
      </c>
      <c r="E43" s="38" t="s">
        <v>11</v>
      </c>
      <c r="F43" s="36" t="s">
        <v>86</v>
      </c>
      <c r="G43" s="39">
        <v>126</v>
      </c>
      <c r="H43" s="40" t="s">
        <v>12</v>
      </c>
      <c r="I43" s="24">
        <f t="shared" si="0"/>
        <v>756</v>
      </c>
    </row>
    <row r="44" spans="1:9" s="35" customFormat="1">
      <c r="A44" s="23">
        <v>40</v>
      </c>
      <c r="B44" s="36">
        <v>6</v>
      </c>
      <c r="C44" s="45" t="s">
        <v>87</v>
      </c>
      <c r="D44" s="38" t="s">
        <v>10</v>
      </c>
      <c r="E44" s="38" t="s">
        <v>11</v>
      </c>
      <c r="F44" s="36" t="s">
        <v>88</v>
      </c>
      <c r="G44" s="39">
        <v>79</v>
      </c>
      <c r="H44" s="40" t="s">
        <v>14</v>
      </c>
      <c r="I44" s="24">
        <f t="shared" si="0"/>
        <v>474</v>
      </c>
    </row>
    <row r="45" spans="1:9" s="35" customFormat="1">
      <c r="A45" s="23">
        <v>41</v>
      </c>
      <c r="B45" s="36">
        <v>6</v>
      </c>
      <c r="C45" s="45" t="s">
        <v>89</v>
      </c>
      <c r="D45" s="38" t="s">
        <v>10</v>
      </c>
      <c r="E45" s="38" t="s">
        <v>24</v>
      </c>
      <c r="F45" s="36" t="s">
        <v>90</v>
      </c>
      <c r="G45" s="39">
        <v>4500</v>
      </c>
      <c r="H45" s="40" t="s">
        <v>12</v>
      </c>
      <c r="I45" s="24">
        <f t="shared" si="0"/>
        <v>27000</v>
      </c>
    </row>
    <row r="46" spans="1:9" s="35" customFormat="1">
      <c r="A46" s="23">
        <v>42</v>
      </c>
      <c r="B46" s="36">
        <v>6</v>
      </c>
      <c r="C46" s="45" t="s">
        <v>91</v>
      </c>
      <c r="D46" s="38" t="s">
        <v>10</v>
      </c>
      <c r="E46" s="38" t="s">
        <v>11</v>
      </c>
      <c r="F46" s="36" t="s">
        <v>92</v>
      </c>
      <c r="G46" s="39">
        <v>146.63</v>
      </c>
      <c r="H46" s="40" t="s">
        <v>12</v>
      </c>
      <c r="I46" s="24">
        <f t="shared" si="0"/>
        <v>879.78</v>
      </c>
    </row>
    <row r="47" spans="1:9" s="35" customFormat="1" ht="28.5">
      <c r="A47" s="23">
        <v>43</v>
      </c>
      <c r="B47" s="36">
        <v>6</v>
      </c>
      <c r="C47" s="45" t="s">
        <v>45</v>
      </c>
      <c r="D47" s="38" t="s">
        <v>10</v>
      </c>
      <c r="E47" s="38" t="s">
        <v>11</v>
      </c>
      <c r="F47" s="36" t="s">
        <v>46</v>
      </c>
      <c r="G47" s="39">
        <v>142</v>
      </c>
      <c r="H47" s="40" t="s">
        <v>12</v>
      </c>
      <c r="I47" s="24">
        <f t="shared" si="0"/>
        <v>852</v>
      </c>
    </row>
    <row r="48" spans="1:9" s="35" customFormat="1">
      <c r="A48" s="23">
        <v>44</v>
      </c>
      <c r="B48" s="36">
        <v>18</v>
      </c>
      <c r="C48" s="40" t="s">
        <v>93</v>
      </c>
      <c r="D48" s="38" t="s">
        <v>10</v>
      </c>
      <c r="E48" s="38" t="s">
        <v>11</v>
      </c>
      <c r="F48" s="36" t="s">
        <v>143</v>
      </c>
      <c r="G48" s="39">
        <v>32</v>
      </c>
      <c r="H48" s="40" t="s">
        <v>12</v>
      </c>
      <c r="I48" s="24">
        <f t="shared" si="0"/>
        <v>576</v>
      </c>
    </row>
    <row r="49" spans="1:9" s="35" customFormat="1">
      <c r="A49" s="23">
        <v>45</v>
      </c>
      <c r="B49" s="36">
        <v>18</v>
      </c>
      <c r="C49" s="40" t="s">
        <v>95</v>
      </c>
      <c r="D49" s="38" t="s">
        <v>10</v>
      </c>
      <c r="E49" s="38" t="s">
        <v>24</v>
      </c>
      <c r="F49" s="36" t="s">
        <v>144</v>
      </c>
      <c r="G49" s="39">
        <v>32</v>
      </c>
      <c r="H49" s="40" t="s">
        <v>33</v>
      </c>
      <c r="I49" s="24">
        <f t="shared" si="0"/>
        <v>576</v>
      </c>
    </row>
    <row r="50" spans="1:9" s="6" customFormat="1" ht="42" customHeight="1">
      <c r="A50" s="23">
        <v>46</v>
      </c>
      <c r="B50" s="36">
        <v>6</v>
      </c>
      <c r="C50" s="40" t="s">
        <v>97</v>
      </c>
      <c r="D50" s="38" t="s">
        <v>10</v>
      </c>
      <c r="E50" s="38" t="s">
        <v>11</v>
      </c>
      <c r="F50" s="36" t="s">
        <v>98</v>
      </c>
      <c r="G50" s="39">
        <v>880</v>
      </c>
      <c r="H50" s="40" t="s">
        <v>48</v>
      </c>
      <c r="I50" s="24">
        <f t="shared" ref="I50:I96" si="1">B50*G50</f>
        <v>5280</v>
      </c>
    </row>
    <row r="51" spans="1:9" s="6" customFormat="1" ht="14.25">
      <c r="A51" s="23">
        <v>47</v>
      </c>
      <c r="B51" s="36">
        <v>12</v>
      </c>
      <c r="C51" s="46" t="s">
        <v>99</v>
      </c>
      <c r="D51" s="38" t="s">
        <v>10</v>
      </c>
      <c r="E51" s="38" t="s">
        <v>11</v>
      </c>
      <c r="F51" s="36" t="s">
        <v>100</v>
      </c>
      <c r="G51" s="39">
        <v>2789</v>
      </c>
      <c r="H51" s="40" t="s">
        <v>12</v>
      </c>
      <c r="I51" s="24">
        <f t="shared" si="1"/>
        <v>33468</v>
      </c>
    </row>
    <row r="52" spans="1:9" s="6" customFormat="1" ht="24" customHeight="1">
      <c r="A52" s="23">
        <v>48</v>
      </c>
      <c r="B52" s="36">
        <v>12</v>
      </c>
      <c r="C52" s="37" t="s">
        <v>25</v>
      </c>
      <c r="D52" s="41" t="s">
        <v>10</v>
      </c>
      <c r="E52" s="41" t="s">
        <v>11</v>
      </c>
      <c r="F52" s="36" t="s">
        <v>26</v>
      </c>
      <c r="G52" s="39">
        <v>1234.2</v>
      </c>
      <c r="H52" s="40" t="s">
        <v>48</v>
      </c>
      <c r="I52" s="24">
        <f t="shared" si="1"/>
        <v>14810.400000000001</v>
      </c>
    </row>
    <row r="53" spans="1:9" s="6" customFormat="1" ht="42.75">
      <c r="A53" s="23">
        <v>49</v>
      </c>
      <c r="B53" s="36">
        <v>12</v>
      </c>
      <c r="C53" s="37" t="s">
        <v>27</v>
      </c>
      <c r="D53" s="38" t="s">
        <v>10</v>
      </c>
      <c r="E53" s="38" t="s">
        <v>11</v>
      </c>
      <c r="F53" s="36" t="s">
        <v>28</v>
      </c>
      <c r="G53" s="39">
        <v>386</v>
      </c>
      <c r="H53" s="40" t="s">
        <v>34</v>
      </c>
      <c r="I53" s="24">
        <f t="shared" si="1"/>
        <v>4632</v>
      </c>
    </row>
    <row r="54" spans="1:9" s="6" customFormat="1" ht="14.25">
      <c r="A54" s="23">
        <v>50</v>
      </c>
      <c r="B54" s="36">
        <v>6</v>
      </c>
      <c r="C54" s="37" t="s">
        <v>101</v>
      </c>
      <c r="D54" s="38" t="s">
        <v>10</v>
      </c>
      <c r="E54" s="38" t="s">
        <v>11</v>
      </c>
      <c r="F54" s="36" t="s">
        <v>102</v>
      </c>
      <c r="G54" s="39">
        <v>53</v>
      </c>
      <c r="H54" s="40" t="s">
        <v>34</v>
      </c>
      <c r="I54" s="24">
        <f t="shared" si="1"/>
        <v>318</v>
      </c>
    </row>
    <row r="55" spans="1:9" s="6" customFormat="1" ht="14.25">
      <c r="A55" s="23">
        <v>51</v>
      </c>
      <c r="B55" s="36">
        <v>60</v>
      </c>
      <c r="C55" s="37" t="s">
        <v>103</v>
      </c>
      <c r="D55" s="38" t="s">
        <v>10</v>
      </c>
      <c r="E55" s="38" t="s">
        <v>11</v>
      </c>
      <c r="F55" s="36" t="s">
        <v>32</v>
      </c>
      <c r="G55" s="39">
        <v>117.5</v>
      </c>
      <c r="H55" s="40" t="s">
        <v>29</v>
      </c>
      <c r="I55" s="24">
        <f t="shared" si="1"/>
        <v>7050</v>
      </c>
    </row>
    <row r="56" spans="1:9" s="6" customFormat="1" ht="57.75">
      <c r="A56" s="23">
        <v>52</v>
      </c>
      <c r="B56" s="36">
        <v>3</v>
      </c>
      <c r="C56" s="31" t="s">
        <v>218</v>
      </c>
      <c r="D56" s="38" t="s">
        <v>10</v>
      </c>
      <c r="E56" s="38" t="s">
        <v>11</v>
      </c>
      <c r="F56" s="36" t="s">
        <v>145</v>
      </c>
      <c r="G56" s="39">
        <v>3901.37</v>
      </c>
      <c r="H56" s="40" t="s">
        <v>34</v>
      </c>
      <c r="I56" s="24">
        <f t="shared" si="1"/>
        <v>11704.11</v>
      </c>
    </row>
    <row r="57" spans="1:9" s="6" customFormat="1" ht="28.5">
      <c r="A57" s="23">
        <v>53</v>
      </c>
      <c r="B57" s="36">
        <v>12</v>
      </c>
      <c r="C57" s="43" t="s">
        <v>113</v>
      </c>
      <c r="D57" s="38" t="s">
        <v>10</v>
      </c>
      <c r="E57" s="38" t="s">
        <v>11</v>
      </c>
      <c r="F57" s="36" t="s">
        <v>50</v>
      </c>
      <c r="G57" s="39">
        <v>928</v>
      </c>
      <c r="H57" s="40" t="s">
        <v>34</v>
      </c>
      <c r="I57" s="24">
        <f t="shared" si="1"/>
        <v>11136</v>
      </c>
    </row>
    <row r="58" spans="1:9" s="6" customFormat="1" ht="14.25">
      <c r="A58" s="23">
        <v>54</v>
      </c>
      <c r="B58" s="36">
        <v>4</v>
      </c>
      <c r="C58" s="36" t="s">
        <v>186</v>
      </c>
      <c r="D58" s="38" t="s">
        <v>10</v>
      </c>
      <c r="E58" s="38" t="s">
        <v>11</v>
      </c>
      <c r="F58" s="36" t="s">
        <v>146</v>
      </c>
      <c r="G58" s="39">
        <v>176</v>
      </c>
      <c r="H58" s="40" t="s">
        <v>12</v>
      </c>
      <c r="I58" s="24">
        <f t="shared" si="1"/>
        <v>704</v>
      </c>
    </row>
    <row r="59" spans="1:9" s="6" customFormat="1" ht="14.25">
      <c r="A59" s="23">
        <v>55</v>
      </c>
      <c r="B59" s="36">
        <v>4</v>
      </c>
      <c r="C59" s="36" t="s">
        <v>187</v>
      </c>
      <c r="D59" s="38" t="s">
        <v>10</v>
      </c>
      <c r="E59" s="38" t="s">
        <v>11</v>
      </c>
      <c r="F59" s="36" t="s">
        <v>147</v>
      </c>
      <c r="G59" s="39">
        <v>107</v>
      </c>
      <c r="H59" s="40" t="s">
        <v>12</v>
      </c>
      <c r="I59" s="24">
        <f t="shared" si="1"/>
        <v>428</v>
      </c>
    </row>
    <row r="60" spans="1:9" s="6" customFormat="1" ht="14.25">
      <c r="A60" s="23">
        <v>56</v>
      </c>
      <c r="B60" s="36">
        <v>2</v>
      </c>
      <c r="C60" s="37" t="s">
        <v>36</v>
      </c>
      <c r="D60" s="38" t="s">
        <v>10</v>
      </c>
      <c r="E60" s="38" t="s">
        <v>24</v>
      </c>
      <c r="F60" s="36" t="s">
        <v>37</v>
      </c>
      <c r="G60" s="39">
        <v>76</v>
      </c>
      <c r="H60" s="40" t="s">
        <v>34</v>
      </c>
      <c r="I60" s="24">
        <f t="shared" si="1"/>
        <v>152</v>
      </c>
    </row>
    <row r="61" spans="1:9" s="6" customFormat="1" ht="14.25">
      <c r="A61" s="23">
        <v>57</v>
      </c>
      <c r="B61" s="36">
        <v>2</v>
      </c>
      <c r="C61" s="37" t="s">
        <v>38</v>
      </c>
      <c r="D61" s="38" t="s">
        <v>10</v>
      </c>
      <c r="E61" s="38" t="s">
        <v>24</v>
      </c>
      <c r="F61" s="36" t="s">
        <v>39</v>
      </c>
      <c r="G61" s="39">
        <v>50</v>
      </c>
      <c r="H61" s="40" t="s">
        <v>34</v>
      </c>
      <c r="I61" s="24">
        <f t="shared" si="1"/>
        <v>100</v>
      </c>
    </row>
    <row r="62" spans="1:9" s="6" customFormat="1" ht="14.25">
      <c r="A62" s="23">
        <v>58</v>
      </c>
      <c r="B62" s="36">
        <v>1.5609999999999999</v>
      </c>
      <c r="C62" s="37" t="s">
        <v>15</v>
      </c>
      <c r="D62" s="38" t="s">
        <v>10</v>
      </c>
      <c r="E62" s="38" t="s">
        <v>24</v>
      </c>
      <c r="F62" s="36" t="s">
        <v>16</v>
      </c>
      <c r="G62" s="39">
        <v>221</v>
      </c>
      <c r="H62" s="40" t="s">
        <v>34</v>
      </c>
      <c r="I62" s="24">
        <f t="shared" si="1"/>
        <v>344.98099999999999</v>
      </c>
    </row>
    <row r="63" spans="1:9" s="6" customFormat="1" ht="14.25">
      <c r="A63" s="23">
        <v>59</v>
      </c>
      <c r="B63" s="36">
        <v>1.5609999999999999</v>
      </c>
      <c r="C63" s="37" t="s">
        <v>18</v>
      </c>
      <c r="D63" s="38" t="s">
        <v>10</v>
      </c>
      <c r="E63" s="38" t="s">
        <v>11</v>
      </c>
      <c r="F63" s="36" t="s">
        <v>19</v>
      </c>
      <c r="G63" s="39">
        <v>185</v>
      </c>
      <c r="H63" s="40" t="s">
        <v>12</v>
      </c>
      <c r="I63" s="24">
        <f t="shared" si="1"/>
        <v>288.78499999999997</v>
      </c>
    </row>
    <row r="64" spans="1:9" s="6" customFormat="1" ht="42.75">
      <c r="A64" s="23">
        <v>60</v>
      </c>
      <c r="B64" s="36">
        <v>3.5</v>
      </c>
      <c r="C64" s="37" t="s">
        <v>20</v>
      </c>
      <c r="D64" s="38" t="s">
        <v>10</v>
      </c>
      <c r="E64" s="38" t="s">
        <v>11</v>
      </c>
      <c r="F64" s="36" t="s">
        <v>21</v>
      </c>
      <c r="G64" s="39">
        <v>412.08</v>
      </c>
      <c r="H64" s="40" t="s">
        <v>34</v>
      </c>
      <c r="I64" s="24">
        <f t="shared" si="1"/>
        <v>1442.28</v>
      </c>
    </row>
    <row r="65" spans="1:9" s="6" customFormat="1" ht="28.5">
      <c r="A65" s="23">
        <v>61</v>
      </c>
      <c r="B65" s="36">
        <v>4</v>
      </c>
      <c r="C65" s="43" t="s">
        <v>113</v>
      </c>
      <c r="D65" s="38" t="s">
        <v>10</v>
      </c>
      <c r="E65" s="38" t="s">
        <v>11</v>
      </c>
      <c r="F65" s="36" t="s">
        <v>50</v>
      </c>
      <c r="G65" s="39">
        <v>928</v>
      </c>
      <c r="H65" s="40" t="s">
        <v>34</v>
      </c>
      <c r="I65" s="24">
        <f t="shared" si="1"/>
        <v>3712</v>
      </c>
    </row>
    <row r="66" spans="1:9" s="6" customFormat="1" ht="57">
      <c r="A66" s="23">
        <v>62</v>
      </c>
      <c r="B66" s="36">
        <v>1.1499999999999999</v>
      </c>
      <c r="C66" s="37" t="s">
        <v>22</v>
      </c>
      <c r="D66" s="38" t="s">
        <v>10</v>
      </c>
      <c r="E66" s="38" t="s">
        <v>24</v>
      </c>
      <c r="F66" s="36" t="s">
        <v>23</v>
      </c>
      <c r="G66" s="39">
        <v>3426</v>
      </c>
      <c r="H66" s="40" t="s">
        <v>12</v>
      </c>
      <c r="I66" s="24">
        <f t="shared" si="1"/>
        <v>3939.8999999999996</v>
      </c>
    </row>
    <row r="67" spans="1:9" s="6" customFormat="1" ht="85.5">
      <c r="A67" s="23">
        <v>63</v>
      </c>
      <c r="B67" s="36">
        <v>3.09</v>
      </c>
      <c r="C67" s="32" t="s">
        <v>219</v>
      </c>
      <c r="D67" s="38" t="s">
        <v>10</v>
      </c>
      <c r="E67" s="38" t="s">
        <v>11</v>
      </c>
      <c r="F67" s="36" t="s">
        <v>148</v>
      </c>
      <c r="G67" s="39">
        <v>2181</v>
      </c>
      <c r="H67" s="40" t="s">
        <v>17</v>
      </c>
      <c r="I67" s="24">
        <f t="shared" si="1"/>
        <v>6739.29</v>
      </c>
    </row>
    <row r="68" spans="1:9" s="6" customFormat="1" ht="99.75">
      <c r="A68" s="23">
        <v>64</v>
      </c>
      <c r="B68" s="36">
        <v>3.09</v>
      </c>
      <c r="C68" s="32" t="s">
        <v>220</v>
      </c>
      <c r="D68" s="38" t="s">
        <v>10</v>
      </c>
      <c r="E68" s="38" t="s">
        <v>11</v>
      </c>
      <c r="F68" s="36" t="s">
        <v>149</v>
      </c>
      <c r="G68" s="39">
        <v>851</v>
      </c>
      <c r="H68" s="40" t="s">
        <v>17</v>
      </c>
      <c r="I68" s="24">
        <f t="shared" si="1"/>
        <v>2629.5899999999997</v>
      </c>
    </row>
    <row r="69" spans="1:9" s="6" customFormat="1" ht="85.5">
      <c r="A69" s="23">
        <v>65</v>
      </c>
      <c r="B69" s="36">
        <v>3.09</v>
      </c>
      <c r="C69" s="32" t="s">
        <v>221</v>
      </c>
      <c r="D69" s="38" t="s">
        <v>10</v>
      </c>
      <c r="E69" s="38" t="s">
        <v>11</v>
      </c>
      <c r="F69" s="36" t="s">
        <v>150</v>
      </c>
      <c r="G69" s="39">
        <v>1293</v>
      </c>
      <c r="H69" s="40" t="s">
        <v>12</v>
      </c>
      <c r="I69" s="24">
        <f t="shared" si="1"/>
        <v>3995.37</v>
      </c>
    </row>
    <row r="70" spans="1:9" s="6" customFormat="1" ht="99.75">
      <c r="A70" s="23">
        <v>66</v>
      </c>
      <c r="B70" s="36">
        <v>3.09</v>
      </c>
      <c r="C70" s="32" t="s">
        <v>222</v>
      </c>
      <c r="D70" s="38" t="s">
        <v>10</v>
      </c>
      <c r="E70" s="38" t="s">
        <v>11</v>
      </c>
      <c r="F70" s="36" t="s">
        <v>151</v>
      </c>
      <c r="G70" s="39">
        <v>482</v>
      </c>
      <c r="H70" s="40" t="s">
        <v>17</v>
      </c>
      <c r="I70" s="24">
        <f t="shared" si="1"/>
        <v>1489.3799999999999</v>
      </c>
    </row>
    <row r="71" spans="1:9" s="6" customFormat="1" ht="57">
      <c r="A71" s="23">
        <v>67</v>
      </c>
      <c r="B71" s="36">
        <v>4</v>
      </c>
      <c r="C71" s="31" t="s">
        <v>188</v>
      </c>
      <c r="D71" s="38" t="s">
        <v>10</v>
      </c>
      <c r="E71" s="38" t="s">
        <v>11</v>
      </c>
      <c r="F71" s="36" t="s">
        <v>152</v>
      </c>
      <c r="G71" s="39">
        <v>1952.61</v>
      </c>
      <c r="H71" s="40" t="s">
        <v>12</v>
      </c>
      <c r="I71" s="24">
        <f t="shared" si="1"/>
        <v>7810.44</v>
      </c>
    </row>
    <row r="72" spans="1:9" s="6" customFormat="1" ht="42.75">
      <c r="A72" s="23">
        <v>68</v>
      </c>
      <c r="B72" s="36">
        <v>4.2</v>
      </c>
      <c r="C72" s="43" t="s">
        <v>51</v>
      </c>
      <c r="D72" s="38" t="s">
        <v>10</v>
      </c>
      <c r="E72" s="38" t="s">
        <v>11</v>
      </c>
      <c r="F72" s="36" t="s">
        <v>41</v>
      </c>
      <c r="G72" s="39">
        <v>6579</v>
      </c>
      <c r="H72" s="40" t="s">
        <v>12</v>
      </c>
      <c r="I72" s="24">
        <f t="shared" si="1"/>
        <v>27631.800000000003</v>
      </c>
    </row>
    <row r="73" spans="1:9" s="6" customFormat="1" ht="14.25">
      <c r="A73" s="23">
        <v>69</v>
      </c>
      <c r="B73" s="36">
        <v>2.31</v>
      </c>
      <c r="C73" s="36" t="s">
        <v>189</v>
      </c>
      <c r="D73" s="38" t="s">
        <v>10</v>
      </c>
      <c r="E73" s="38" t="s">
        <v>11</v>
      </c>
      <c r="F73" s="36" t="s">
        <v>153</v>
      </c>
      <c r="G73" s="39">
        <v>373</v>
      </c>
      <c r="H73" s="40" t="s">
        <v>12</v>
      </c>
      <c r="I73" s="24">
        <f t="shared" si="1"/>
        <v>861.63</v>
      </c>
    </row>
    <row r="74" spans="1:9" s="6" customFormat="1" ht="14.25">
      <c r="A74" s="23">
        <v>70</v>
      </c>
      <c r="B74" s="36">
        <v>4</v>
      </c>
      <c r="C74" s="36" t="s">
        <v>190</v>
      </c>
      <c r="D74" s="38" t="s">
        <v>10</v>
      </c>
      <c r="E74" s="38" t="s">
        <v>11</v>
      </c>
      <c r="F74" s="36" t="s">
        <v>154</v>
      </c>
      <c r="G74" s="39">
        <v>48</v>
      </c>
      <c r="H74" s="40" t="s">
        <v>12</v>
      </c>
      <c r="I74" s="24">
        <f t="shared" si="1"/>
        <v>192</v>
      </c>
    </row>
    <row r="75" spans="1:9" s="6" customFormat="1" ht="28.5">
      <c r="A75" s="23">
        <v>71</v>
      </c>
      <c r="B75" s="36">
        <v>2</v>
      </c>
      <c r="C75" s="31" t="s">
        <v>191</v>
      </c>
      <c r="D75" s="38" t="s">
        <v>10</v>
      </c>
      <c r="E75" s="38" t="s">
        <v>11</v>
      </c>
      <c r="F75" s="36" t="s">
        <v>155</v>
      </c>
      <c r="G75" s="39">
        <v>793</v>
      </c>
      <c r="H75" s="40" t="s">
        <v>14</v>
      </c>
      <c r="I75" s="24">
        <f t="shared" si="1"/>
        <v>1586</v>
      </c>
    </row>
    <row r="76" spans="1:9" s="6" customFormat="1" ht="57">
      <c r="A76" s="23">
        <v>72</v>
      </c>
      <c r="B76" s="36">
        <v>2</v>
      </c>
      <c r="C76" s="44" t="s">
        <v>112</v>
      </c>
      <c r="D76" s="38" t="s">
        <v>10</v>
      </c>
      <c r="E76" s="38" t="s">
        <v>11</v>
      </c>
      <c r="F76" s="36" t="s">
        <v>84</v>
      </c>
      <c r="G76" s="39">
        <v>1934</v>
      </c>
      <c r="H76" s="40" t="s">
        <v>12</v>
      </c>
      <c r="I76" s="24">
        <f t="shared" si="1"/>
        <v>3868</v>
      </c>
    </row>
    <row r="77" spans="1:9" s="6" customFormat="1" ht="42.75">
      <c r="A77" s="23">
        <v>73</v>
      </c>
      <c r="B77" s="36">
        <v>1.76</v>
      </c>
      <c r="C77" s="43" t="s">
        <v>51</v>
      </c>
      <c r="D77" s="38" t="s">
        <v>10</v>
      </c>
      <c r="E77" s="38" t="s">
        <v>11</v>
      </c>
      <c r="F77" s="36" t="s">
        <v>41</v>
      </c>
      <c r="G77" s="39">
        <v>6579</v>
      </c>
      <c r="H77" s="40" t="s">
        <v>29</v>
      </c>
      <c r="I77" s="24">
        <f t="shared" si="1"/>
        <v>11579.04</v>
      </c>
    </row>
    <row r="78" spans="1:9" s="6" customFormat="1" ht="14.25">
      <c r="A78" s="23">
        <v>74</v>
      </c>
      <c r="B78" s="36">
        <v>2</v>
      </c>
      <c r="C78" s="36" t="s">
        <v>190</v>
      </c>
      <c r="D78" s="38" t="s">
        <v>10</v>
      </c>
      <c r="E78" s="38" t="s">
        <v>11</v>
      </c>
      <c r="F78" s="36" t="s">
        <v>154</v>
      </c>
      <c r="G78" s="39">
        <v>48</v>
      </c>
      <c r="H78" s="40" t="s">
        <v>42</v>
      </c>
      <c r="I78" s="24">
        <f t="shared" si="1"/>
        <v>96</v>
      </c>
    </row>
    <row r="79" spans="1:9" s="6" customFormat="1" ht="14.25">
      <c r="A79" s="23">
        <v>75</v>
      </c>
      <c r="B79" s="36">
        <v>3</v>
      </c>
      <c r="C79" s="45" t="s">
        <v>85</v>
      </c>
      <c r="D79" s="38" t="s">
        <v>10</v>
      </c>
      <c r="E79" s="38" t="s">
        <v>11</v>
      </c>
      <c r="F79" s="36" t="s">
        <v>86</v>
      </c>
      <c r="G79" s="39">
        <v>126</v>
      </c>
      <c r="H79" s="40" t="s">
        <v>42</v>
      </c>
      <c r="I79" s="24">
        <f t="shared" si="1"/>
        <v>378</v>
      </c>
    </row>
    <row r="80" spans="1:9" s="6" customFormat="1" ht="57">
      <c r="A80" s="23">
        <v>76</v>
      </c>
      <c r="B80" s="36">
        <v>1</v>
      </c>
      <c r="C80" s="31" t="s">
        <v>192</v>
      </c>
      <c r="D80" s="38" t="s">
        <v>10</v>
      </c>
      <c r="E80" s="38" t="s">
        <v>11</v>
      </c>
      <c r="F80" s="36" t="s">
        <v>13</v>
      </c>
      <c r="G80" s="39">
        <v>3299.7</v>
      </c>
      <c r="H80" s="40" t="s">
        <v>17</v>
      </c>
      <c r="I80" s="24">
        <f t="shared" si="1"/>
        <v>3299.7</v>
      </c>
    </row>
    <row r="81" spans="1:9" s="35" customFormat="1">
      <c r="A81" s="23">
        <v>77</v>
      </c>
      <c r="B81" s="36">
        <v>3</v>
      </c>
      <c r="C81" s="45" t="s">
        <v>87</v>
      </c>
      <c r="D81" s="38" t="s">
        <v>10</v>
      </c>
      <c r="E81" s="38" t="s">
        <v>11</v>
      </c>
      <c r="F81" s="36" t="s">
        <v>88</v>
      </c>
      <c r="G81" s="39">
        <v>79</v>
      </c>
      <c r="H81" s="40" t="s">
        <v>12</v>
      </c>
      <c r="I81" s="24">
        <f t="shared" si="1"/>
        <v>237</v>
      </c>
    </row>
    <row r="82" spans="1:9" s="35" customFormat="1">
      <c r="A82" s="23">
        <v>78</v>
      </c>
      <c r="B82" s="36">
        <v>3</v>
      </c>
      <c r="C82" s="45" t="s">
        <v>89</v>
      </c>
      <c r="D82" s="38" t="s">
        <v>10</v>
      </c>
      <c r="E82" s="38" t="s">
        <v>11</v>
      </c>
      <c r="F82" s="36" t="s">
        <v>90</v>
      </c>
      <c r="G82" s="39">
        <v>4500</v>
      </c>
      <c r="H82" s="40" t="s">
        <v>12</v>
      </c>
      <c r="I82" s="24">
        <f t="shared" si="1"/>
        <v>13500</v>
      </c>
    </row>
    <row r="83" spans="1:9" s="35" customFormat="1" ht="28.5">
      <c r="A83" s="23">
        <v>79</v>
      </c>
      <c r="B83" s="36">
        <v>3</v>
      </c>
      <c r="C83" s="45" t="s">
        <v>45</v>
      </c>
      <c r="D83" s="38" t="s">
        <v>10</v>
      </c>
      <c r="E83" s="38" t="s">
        <v>11</v>
      </c>
      <c r="F83" s="36" t="s">
        <v>46</v>
      </c>
      <c r="G83" s="39">
        <v>142</v>
      </c>
      <c r="H83" s="40" t="s">
        <v>12</v>
      </c>
      <c r="I83" s="24">
        <f t="shared" si="1"/>
        <v>426</v>
      </c>
    </row>
    <row r="84" spans="1:9" s="35" customFormat="1">
      <c r="A84" s="23">
        <v>80</v>
      </c>
      <c r="B84" s="36">
        <v>3</v>
      </c>
      <c r="C84" s="45" t="s">
        <v>91</v>
      </c>
      <c r="D84" s="38" t="s">
        <v>10</v>
      </c>
      <c r="E84" s="38" t="s">
        <v>11</v>
      </c>
      <c r="F84" s="36" t="s">
        <v>92</v>
      </c>
      <c r="G84" s="39">
        <v>146.63</v>
      </c>
      <c r="H84" s="40" t="s">
        <v>12</v>
      </c>
      <c r="I84" s="24">
        <f t="shared" si="1"/>
        <v>439.89</v>
      </c>
    </row>
    <row r="85" spans="1:9" s="35" customFormat="1">
      <c r="A85" s="23">
        <v>81</v>
      </c>
      <c r="B85" s="36">
        <v>3</v>
      </c>
      <c r="C85" s="40" t="s">
        <v>193</v>
      </c>
      <c r="D85" s="38" t="s">
        <v>10</v>
      </c>
      <c r="E85" s="38" t="s">
        <v>11</v>
      </c>
      <c r="F85" s="36" t="s">
        <v>143</v>
      </c>
      <c r="G85" s="39">
        <v>32</v>
      </c>
      <c r="H85" s="40" t="s">
        <v>12</v>
      </c>
      <c r="I85" s="24">
        <f t="shared" si="1"/>
        <v>96</v>
      </c>
    </row>
    <row r="86" spans="1:9" s="35" customFormat="1">
      <c r="A86" s="23">
        <v>82</v>
      </c>
      <c r="B86" s="36">
        <v>3</v>
      </c>
      <c r="C86" s="40" t="s">
        <v>194</v>
      </c>
      <c r="D86" s="38" t="s">
        <v>10</v>
      </c>
      <c r="E86" s="38" t="s">
        <v>11</v>
      </c>
      <c r="F86" s="36" t="s">
        <v>144</v>
      </c>
      <c r="G86" s="39">
        <v>32</v>
      </c>
      <c r="H86" s="40" t="s">
        <v>12</v>
      </c>
      <c r="I86" s="24">
        <f t="shared" si="1"/>
        <v>96</v>
      </c>
    </row>
    <row r="87" spans="1:9" s="35" customFormat="1">
      <c r="A87" s="23">
        <v>83</v>
      </c>
      <c r="B87" s="36">
        <v>1</v>
      </c>
      <c r="C87" s="40" t="s">
        <v>97</v>
      </c>
      <c r="D87" s="38" t="s">
        <v>10</v>
      </c>
      <c r="E87" s="38" t="s">
        <v>11</v>
      </c>
      <c r="F87" s="36" t="s">
        <v>98</v>
      </c>
      <c r="G87" s="39">
        <v>880</v>
      </c>
      <c r="H87" s="40" t="s">
        <v>12</v>
      </c>
      <c r="I87" s="24">
        <f t="shared" si="1"/>
        <v>880</v>
      </c>
    </row>
    <row r="88" spans="1:9" s="35" customFormat="1">
      <c r="A88" s="23">
        <v>84</v>
      </c>
      <c r="B88" s="36">
        <v>1</v>
      </c>
      <c r="C88" s="36" t="s">
        <v>195</v>
      </c>
      <c r="D88" s="38" t="s">
        <v>10</v>
      </c>
      <c r="E88" s="38" t="s">
        <v>11</v>
      </c>
      <c r="F88" s="36" t="s">
        <v>156</v>
      </c>
      <c r="G88" s="39">
        <v>1024</v>
      </c>
      <c r="H88" s="40" t="s">
        <v>14</v>
      </c>
      <c r="I88" s="24">
        <f t="shared" si="1"/>
        <v>1024</v>
      </c>
    </row>
    <row r="89" spans="1:9" s="35" customFormat="1" ht="57">
      <c r="A89" s="23">
        <v>85</v>
      </c>
      <c r="B89" s="36">
        <v>1</v>
      </c>
      <c r="C89" s="31" t="s">
        <v>192</v>
      </c>
      <c r="D89" s="38" t="s">
        <v>10</v>
      </c>
      <c r="E89" s="38" t="s">
        <v>24</v>
      </c>
      <c r="F89" s="36" t="s">
        <v>13</v>
      </c>
      <c r="G89" s="39">
        <v>3299.7</v>
      </c>
      <c r="H89" s="40" t="s">
        <v>12</v>
      </c>
      <c r="I89" s="24">
        <f t="shared" si="1"/>
        <v>3299.7</v>
      </c>
    </row>
    <row r="90" spans="1:9" s="35" customFormat="1">
      <c r="A90" s="23">
        <v>86</v>
      </c>
      <c r="B90" s="36">
        <v>1</v>
      </c>
      <c r="C90" s="36" t="s">
        <v>196</v>
      </c>
      <c r="D90" s="38" t="s">
        <v>10</v>
      </c>
      <c r="E90" s="38" t="s">
        <v>11</v>
      </c>
      <c r="F90" s="36" t="s">
        <v>157</v>
      </c>
      <c r="G90" s="39">
        <v>1044.48</v>
      </c>
      <c r="H90" s="40" t="s">
        <v>12</v>
      </c>
      <c r="I90" s="24">
        <f t="shared" si="1"/>
        <v>1044.48</v>
      </c>
    </row>
    <row r="91" spans="1:9" s="35" customFormat="1">
      <c r="A91" s="23">
        <v>87</v>
      </c>
      <c r="B91" s="36">
        <v>4.8</v>
      </c>
      <c r="C91" s="36" t="s">
        <v>197</v>
      </c>
      <c r="D91" s="38" t="s">
        <v>10</v>
      </c>
      <c r="E91" s="38" t="s">
        <v>11</v>
      </c>
      <c r="F91" s="36" t="s">
        <v>158</v>
      </c>
      <c r="G91" s="39">
        <v>1530</v>
      </c>
      <c r="H91" s="40" t="s">
        <v>12</v>
      </c>
      <c r="I91" s="24">
        <f t="shared" si="1"/>
        <v>7344</v>
      </c>
    </row>
    <row r="92" spans="1:9" s="35" customFormat="1" ht="28.5">
      <c r="A92" s="23">
        <v>88</v>
      </c>
      <c r="B92" s="36">
        <v>6</v>
      </c>
      <c r="C92" s="31" t="s">
        <v>198</v>
      </c>
      <c r="D92" s="38" t="s">
        <v>10</v>
      </c>
      <c r="E92" s="38" t="s">
        <v>11</v>
      </c>
      <c r="F92" s="36" t="s">
        <v>159</v>
      </c>
      <c r="G92" s="39">
        <v>5160</v>
      </c>
      <c r="H92" s="40" t="s">
        <v>12</v>
      </c>
      <c r="I92" s="24">
        <f t="shared" si="1"/>
        <v>30960</v>
      </c>
    </row>
    <row r="93" spans="1:9" s="35" customFormat="1">
      <c r="A93" s="23">
        <v>89</v>
      </c>
      <c r="B93" s="36">
        <v>1</v>
      </c>
      <c r="C93" s="36" t="s">
        <v>199</v>
      </c>
      <c r="D93" s="38" t="s">
        <v>10</v>
      </c>
      <c r="E93" s="38" t="s">
        <v>24</v>
      </c>
      <c r="F93" s="36" t="s">
        <v>160</v>
      </c>
      <c r="G93" s="39">
        <v>12500</v>
      </c>
      <c r="H93" s="40" t="s">
        <v>33</v>
      </c>
      <c r="I93" s="24">
        <f t="shared" si="1"/>
        <v>12500</v>
      </c>
    </row>
    <row r="94" spans="1:9" s="35" customFormat="1" ht="28.5">
      <c r="A94" s="23">
        <v>90</v>
      </c>
      <c r="B94" s="36">
        <v>3</v>
      </c>
      <c r="C94" s="31" t="s">
        <v>200</v>
      </c>
      <c r="D94" s="38" t="s">
        <v>10</v>
      </c>
      <c r="E94" s="38" t="s">
        <v>11</v>
      </c>
      <c r="F94" s="36" t="s">
        <v>161</v>
      </c>
      <c r="G94" s="39">
        <v>2512</v>
      </c>
      <c r="H94" s="40" t="s">
        <v>12</v>
      </c>
      <c r="I94" s="24">
        <f t="shared" si="1"/>
        <v>7536</v>
      </c>
    </row>
    <row r="95" spans="1:9" s="35" customFormat="1">
      <c r="A95" s="23">
        <v>91</v>
      </c>
      <c r="B95" s="36">
        <v>3</v>
      </c>
      <c r="C95" s="36" t="s">
        <v>163</v>
      </c>
      <c r="D95" s="38" t="s">
        <v>10</v>
      </c>
      <c r="E95" s="38" t="s">
        <v>11</v>
      </c>
      <c r="F95" s="36" t="s">
        <v>162</v>
      </c>
      <c r="G95" s="39">
        <v>294</v>
      </c>
      <c r="H95" s="40" t="s">
        <v>12</v>
      </c>
      <c r="I95" s="24">
        <f t="shared" si="1"/>
        <v>882</v>
      </c>
    </row>
    <row r="96" spans="1:9" s="35" customFormat="1" ht="85.5">
      <c r="A96" s="23">
        <v>92</v>
      </c>
      <c r="B96" s="36">
        <v>6</v>
      </c>
      <c r="C96" s="31" t="s">
        <v>201</v>
      </c>
      <c r="D96" s="38" t="s">
        <v>10</v>
      </c>
      <c r="E96" s="38" t="s">
        <v>24</v>
      </c>
      <c r="F96" s="36" t="s">
        <v>164</v>
      </c>
      <c r="G96" s="39">
        <v>299</v>
      </c>
      <c r="H96" s="40" t="s">
        <v>33</v>
      </c>
      <c r="I96" s="24">
        <f t="shared" si="1"/>
        <v>1794</v>
      </c>
    </row>
    <row r="97" spans="1:9" s="6" customFormat="1" ht="61.5" customHeight="1">
      <c r="A97" s="23">
        <v>93</v>
      </c>
      <c r="B97" s="36">
        <v>1</v>
      </c>
      <c r="C97" s="31" t="s">
        <v>202</v>
      </c>
      <c r="D97" s="38" t="s">
        <v>10</v>
      </c>
      <c r="E97" s="38" t="s">
        <v>11</v>
      </c>
      <c r="F97" s="36" t="s">
        <v>165</v>
      </c>
      <c r="G97" s="39">
        <v>781</v>
      </c>
      <c r="H97" s="40" t="s">
        <v>48</v>
      </c>
      <c r="I97" s="24">
        <f t="shared" ref="I97:I116" si="2">B97*G97</f>
        <v>781</v>
      </c>
    </row>
    <row r="98" spans="1:9" s="6" customFormat="1" ht="57">
      <c r="A98" s="23">
        <v>94</v>
      </c>
      <c r="B98" s="36">
        <v>6</v>
      </c>
      <c r="C98" s="31" t="s">
        <v>203</v>
      </c>
      <c r="D98" s="38" t="s">
        <v>10</v>
      </c>
      <c r="E98" s="38" t="s">
        <v>11</v>
      </c>
      <c r="F98" s="36" t="s">
        <v>166</v>
      </c>
      <c r="G98" s="39">
        <v>224</v>
      </c>
      <c r="H98" s="40" t="s">
        <v>12</v>
      </c>
      <c r="I98" s="24">
        <f t="shared" si="2"/>
        <v>1344</v>
      </c>
    </row>
    <row r="99" spans="1:9" s="6" customFormat="1" ht="24" customHeight="1">
      <c r="A99" s="23">
        <v>95</v>
      </c>
      <c r="B99" s="36">
        <v>6</v>
      </c>
      <c r="C99" s="36" t="s">
        <v>168</v>
      </c>
      <c r="D99" s="41" t="s">
        <v>10</v>
      </c>
      <c r="E99" s="41" t="s">
        <v>11</v>
      </c>
      <c r="F99" s="36" t="s">
        <v>167</v>
      </c>
      <c r="G99" s="39">
        <v>65</v>
      </c>
      <c r="H99" s="40" t="s">
        <v>48</v>
      </c>
      <c r="I99" s="24">
        <f t="shared" si="2"/>
        <v>390</v>
      </c>
    </row>
    <row r="100" spans="1:9" s="6" customFormat="1" ht="71.25">
      <c r="A100" s="23">
        <v>96</v>
      </c>
      <c r="B100" s="36">
        <v>26.5</v>
      </c>
      <c r="C100" s="31" t="s">
        <v>204</v>
      </c>
      <c r="D100" s="38" t="s">
        <v>10</v>
      </c>
      <c r="E100" s="38" t="s">
        <v>11</v>
      </c>
      <c r="F100" s="36" t="s">
        <v>169</v>
      </c>
      <c r="G100" s="39">
        <v>65</v>
      </c>
      <c r="H100" s="40" t="s">
        <v>34</v>
      </c>
      <c r="I100" s="24">
        <f t="shared" si="2"/>
        <v>1722.5</v>
      </c>
    </row>
    <row r="101" spans="1:9" s="6" customFormat="1" ht="42.75">
      <c r="A101" s="23">
        <v>97</v>
      </c>
      <c r="B101" s="36">
        <v>120</v>
      </c>
      <c r="C101" s="43" t="s">
        <v>30</v>
      </c>
      <c r="D101" s="38" t="s">
        <v>10</v>
      </c>
      <c r="E101" s="38" t="s">
        <v>11</v>
      </c>
      <c r="F101" s="36" t="s">
        <v>31</v>
      </c>
      <c r="G101" s="39">
        <v>41</v>
      </c>
      <c r="H101" s="40" t="s">
        <v>34</v>
      </c>
      <c r="I101" s="24">
        <f t="shared" si="2"/>
        <v>4920</v>
      </c>
    </row>
    <row r="102" spans="1:9" s="6" customFormat="1" ht="28.5">
      <c r="A102" s="23">
        <v>98</v>
      </c>
      <c r="B102" s="36">
        <v>4</v>
      </c>
      <c r="C102" s="31" t="s">
        <v>205</v>
      </c>
      <c r="D102" s="38" t="s">
        <v>10</v>
      </c>
      <c r="E102" s="38" t="s">
        <v>11</v>
      </c>
      <c r="F102" s="36" t="s">
        <v>170</v>
      </c>
      <c r="G102" s="39">
        <v>3486</v>
      </c>
      <c r="H102" s="40" t="s">
        <v>29</v>
      </c>
      <c r="I102" s="24">
        <f t="shared" si="2"/>
        <v>13944</v>
      </c>
    </row>
    <row r="103" spans="1:9" s="6" customFormat="1" ht="57">
      <c r="A103" s="23">
        <v>99</v>
      </c>
      <c r="B103" s="36">
        <v>4</v>
      </c>
      <c r="C103" s="31" t="s">
        <v>25</v>
      </c>
      <c r="D103" s="38" t="s">
        <v>10</v>
      </c>
      <c r="E103" s="38" t="s">
        <v>11</v>
      </c>
      <c r="F103" s="36" t="s">
        <v>26</v>
      </c>
      <c r="G103" s="39">
        <v>1234.2</v>
      </c>
      <c r="H103" s="40" t="s">
        <v>34</v>
      </c>
      <c r="I103" s="24">
        <f t="shared" si="2"/>
        <v>4936.8</v>
      </c>
    </row>
    <row r="104" spans="1:9" s="6" customFormat="1" ht="42.75">
      <c r="A104" s="23">
        <v>100</v>
      </c>
      <c r="B104" s="36">
        <v>4</v>
      </c>
      <c r="C104" s="31" t="s">
        <v>27</v>
      </c>
      <c r="D104" s="38" t="s">
        <v>10</v>
      </c>
      <c r="E104" s="38" t="s">
        <v>11</v>
      </c>
      <c r="F104" s="36" t="s">
        <v>28</v>
      </c>
      <c r="G104" s="39">
        <v>386</v>
      </c>
      <c r="H104" s="40" t="s">
        <v>34</v>
      </c>
      <c r="I104" s="24">
        <f t="shared" si="2"/>
        <v>1544</v>
      </c>
    </row>
    <row r="105" spans="1:9" s="6" customFormat="1" ht="14.25">
      <c r="A105" s="23">
        <v>101</v>
      </c>
      <c r="B105" s="36">
        <v>5</v>
      </c>
      <c r="C105" s="36" t="s">
        <v>206</v>
      </c>
      <c r="D105" s="38" t="s">
        <v>10</v>
      </c>
      <c r="E105" s="38" t="s">
        <v>11</v>
      </c>
      <c r="F105" s="36" t="s">
        <v>171</v>
      </c>
      <c r="G105" s="39">
        <v>3148</v>
      </c>
      <c r="H105" s="40" t="s">
        <v>12</v>
      </c>
      <c r="I105" s="24">
        <f t="shared" si="2"/>
        <v>15740</v>
      </c>
    </row>
    <row r="106" spans="1:9" s="6" customFormat="1" ht="42.75">
      <c r="A106" s="23">
        <v>102</v>
      </c>
      <c r="B106" s="36">
        <v>306</v>
      </c>
      <c r="C106" s="32" t="s">
        <v>207</v>
      </c>
      <c r="D106" s="38" t="s">
        <v>10</v>
      </c>
      <c r="E106" s="38" t="s">
        <v>11</v>
      </c>
      <c r="F106" s="36" t="s">
        <v>172</v>
      </c>
      <c r="G106" s="39">
        <v>27</v>
      </c>
      <c r="H106" s="40" t="s">
        <v>12</v>
      </c>
      <c r="I106" s="24">
        <f t="shared" si="2"/>
        <v>8262</v>
      </c>
    </row>
    <row r="107" spans="1:9" s="6" customFormat="1" ht="57">
      <c r="A107" s="23">
        <v>103</v>
      </c>
      <c r="B107" s="36">
        <v>30</v>
      </c>
      <c r="C107" s="31" t="s">
        <v>208</v>
      </c>
      <c r="D107" s="38" t="s">
        <v>10</v>
      </c>
      <c r="E107" s="38" t="s">
        <v>24</v>
      </c>
      <c r="F107" s="36" t="s">
        <v>173</v>
      </c>
      <c r="G107" s="39">
        <v>27</v>
      </c>
      <c r="H107" s="40" t="s">
        <v>34</v>
      </c>
      <c r="I107" s="24">
        <f t="shared" si="2"/>
        <v>810</v>
      </c>
    </row>
    <row r="108" spans="1:9" s="6" customFormat="1" ht="42.75">
      <c r="A108" s="23">
        <v>104</v>
      </c>
      <c r="B108" s="36">
        <v>5</v>
      </c>
      <c r="C108" s="31" t="s">
        <v>209</v>
      </c>
      <c r="D108" s="38" t="s">
        <v>10</v>
      </c>
      <c r="E108" s="38" t="s">
        <v>24</v>
      </c>
      <c r="F108" s="36" t="s">
        <v>174</v>
      </c>
      <c r="G108" s="39">
        <v>2113</v>
      </c>
      <c r="H108" s="40" t="s">
        <v>34</v>
      </c>
      <c r="I108" s="24">
        <f t="shared" si="2"/>
        <v>10565</v>
      </c>
    </row>
    <row r="109" spans="1:9" s="6" customFormat="1" ht="14.25">
      <c r="A109" s="23">
        <v>105</v>
      </c>
      <c r="B109" s="36">
        <v>4</v>
      </c>
      <c r="C109" s="36" t="s">
        <v>214</v>
      </c>
      <c r="D109" s="38" t="s">
        <v>10</v>
      </c>
      <c r="E109" s="38" t="s">
        <v>24</v>
      </c>
      <c r="F109" s="36" t="s">
        <v>175</v>
      </c>
      <c r="G109" s="39">
        <v>684</v>
      </c>
      <c r="H109" s="40" t="s">
        <v>34</v>
      </c>
      <c r="I109" s="24">
        <f t="shared" si="2"/>
        <v>2736</v>
      </c>
    </row>
    <row r="110" spans="1:9" s="6" customFormat="1" ht="14.25">
      <c r="A110" s="23">
        <v>106</v>
      </c>
      <c r="B110" s="36">
        <v>20</v>
      </c>
      <c r="C110" s="36" t="s">
        <v>215</v>
      </c>
      <c r="D110" s="38" t="s">
        <v>10</v>
      </c>
      <c r="E110" s="38" t="s">
        <v>11</v>
      </c>
      <c r="F110" s="36" t="s">
        <v>176</v>
      </c>
      <c r="G110" s="39">
        <v>313</v>
      </c>
      <c r="H110" s="40" t="s">
        <v>12</v>
      </c>
      <c r="I110" s="24">
        <f t="shared" si="2"/>
        <v>6260</v>
      </c>
    </row>
    <row r="111" spans="1:9" s="6" customFormat="1" ht="14.25">
      <c r="A111" s="23">
        <v>107</v>
      </c>
      <c r="B111" s="36">
        <v>2</v>
      </c>
      <c r="C111" s="37" t="s">
        <v>101</v>
      </c>
      <c r="D111" s="38" t="s">
        <v>10</v>
      </c>
      <c r="E111" s="38" t="s">
        <v>11</v>
      </c>
      <c r="F111" s="36" t="s">
        <v>102</v>
      </c>
      <c r="G111" s="39">
        <v>53</v>
      </c>
      <c r="H111" s="40" t="s">
        <v>34</v>
      </c>
      <c r="I111" s="24">
        <f t="shared" si="2"/>
        <v>106</v>
      </c>
    </row>
    <row r="112" spans="1:9" s="6" customFormat="1" ht="14.25">
      <c r="A112" s="23">
        <v>108</v>
      </c>
      <c r="B112" s="36">
        <v>50</v>
      </c>
      <c r="C112" s="37" t="s">
        <v>103</v>
      </c>
      <c r="D112" s="38" t="s">
        <v>10</v>
      </c>
      <c r="E112" s="38" t="s">
        <v>11</v>
      </c>
      <c r="F112" s="36" t="s">
        <v>32</v>
      </c>
      <c r="G112" s="39">
        <v>117.5</v>
      </c>
      <c r="H112" s="40" t="s">
        <v>34</v>
      </c>
      <c r="I112" s="24">
        <f t="shared" si="2"/>
        <v>5875</v>
      </c>
    </row>
    <row r="113" spans="1:10" s="6" customFormat="1" ht="129.75">
      <c r="A113" s="23">
        <v>109</v>
      </c>
      <c r="B113" s="36">
        <v>30</v>
      </c>
      <c r="C113" s="32" t="s">
        <v>211</v>
      </c>
      <c r="D113" s="38" t="s">
        <v>10</v>
      </c>
      <c r="E113" s="38" t="s">
        <v>24</v>
      </c>
      <c r="F113" s="36" t="s">
        <v>177</v>
      </c>
      <c r="G113" s="39">
        <v>2463.3000000000002</v>
      </c>
      <c r="H113" s="40" t="s">
        <v>12</v>
      </c>
      <c r="I113" s="24">
        <f t="shared" si="2"/>
        <v>73899</v>
      </c>
    </row>
    <row r="114" spans="1:10" s="6" customFormat="1" ht="14.25">
      <c r="A114" s="23">
        <v>110</v>
      </c>
      <c r="B114" s="36">
        <v>80</v>
      </c>
      <c r="C114" s="33" t="s">
        <v>210</v>
      </c>
      <c r="D114" s="38" t="s">
        <v>10</v>
      </c>
      <c r="E114" s="38" t="s">
        <v>11</v>
      </c>
      <c r="F114" s="36" t="s">
        <v>178</v>
      </c>
      <c r="G114" s="39">
        <v>133</v>
      </c>
      <c r="H114" s="40" t="s">
        <v>17</v>
      </c>
      <c r="I114" s="24">
        <f t="shared" si="2"/>
        <v>10640</v>
      </c>
    </row>
    <row r="115" spans="1:10" s="6" customFormat="1" ht="14.25">
      <c r="A115" s="23">
        <v>111</v>
      </c>
      <c r="B115" s="36">
        <v>8</v>
      </c>
      <c r="C115" s="34" t="s">
        <v>212</v>
      </c>
      <c r="D115" s="38" t="s">
        <v>10</v>
      </c>
      <c r="E115" s="38" t="s">
        <v>11</v>
      </c>
      <c r="F115" s="36" t="s">
        <v>179</v>
      </c>
      <c r="G115" s="39">
        <v>4200</v>
      </c>
      <c r="H115" s="40" t="s">
        <v>17</v>
      </c>
      <c r="I115" s="24">
        <f t="shared" si="2"/>
        <v>33600</v>
      </c>
    </row>
    <row r="116" spans="1:10" s="6" customFormat="1" ht="14.25">
      <c r="A116" s="23">
        <v>112</v>
      </c>
      <c r="B116" s="36">
        <v>8</v>
      </c>
      <c r="C116" s="36" t="s">
        <v>213</v>
      </c>
      <c r="D116" s="38" t="s">
        <v>10</v>
      </c>
      <c r="E116" s="38" t="s">
        <v>11</v>
      </c>
      <c r="F116" s="36" t="s">
        <v>180</v>
      </c>
      <c r="G116" s="39">
        <v>4000</v>
      </c>
      <c r="H116" s="40" t="s">
        <v>12</v>
      </c>
      <c r="I116" s="24">
        <f t="shared" si="2"/>
        <v>32000</v>
      </c>
    </row>
    <row r="117" spans="1:10" ht="26.25" customHeight="1">
      <c r="A117" s="53" t="s">
        <v>105</v>
      </c>
      <c r="B117" s="53"/>
      <c r="C117" s="53"/>
      <c r="D117" s="53"/>
      <c r="E117" s="53"/>
      <c r="F117" s="53"/>
      <c r="G117" s="53"/>
      <c r="H117" s="53"/>
      <c r="I117" s="7">
        <f>SUM(I5:I116)</f>
        <v>25141692.854600001</v>
      </c>
      <c r="J117">
        <v>25141692.854600001</v>
      </c>
    </row>
    <row r="118" spans="1:10" ht="26.25" customHeight="1">
      <c r="A118" s="54" t="s">
        <v>104</v>
      </c>
      <c r="B118" s="54"/>
      <c r="C118" s="54"/>
      <c r="D118" s="54"/>
      <c r="E118" s="54"/>
      <c r="F118" s="54"/>
      <c r="G118" s="54"/>
      <c r="H118" s="54"/>
      <c r="I118" s="9">
        <f>I117*0.18</f>
        <v>4525504.7138280002</v>
      </c>
      <c r="J118">
        <v>4525504.7138280002</v>
      </c>
    </row>
    <row r="119" spans="1:10" ht="26.25" customHeight="1">
      <c r="A119" s="53" t="s">
        <v>236</v>
      </c>
      <c r="B119" s="53"/>
      <c r="C119" s="53"/>
      <c r="D119" s="53"/>
      <c r="E119" s="53"/>
      <c r="F119" s="53"/>
      <c r="G119" s="53"/>
      <c r="H119" s="53"/>
      <c r="I119" s="8">
        <f>I117+I118</f>
        <v>29667197.568428002</v>
      </c>
      <c r="J119">
        <v>29667197.568427999</v>
      </c>
    </row>
    <row r="122" spans="1:10">
      <c r="H122" s="52">
        <v>0.02</v>
      </c>
      <c r="I122" s="10">
        <f>I119*2%</f>
        <v>593343.95136856008</v>
      </c>
      <c r="J122">
        <v>593343.95136855997</v>
      </c>
    </row>
    <row r="126" spans="1:10">
      <c r="F126" s="10">
        <v>3650</v>
      </c>
      <c r="G126" s="10">
        <v>7.13</v>
      </c>
    </row>
    <row r="127" spans="1:10">
      <c r="F127" s="10">
        <v>250</v>
      </c>
      <c r="G127" s="10">
        <f>G126*25%</f>
        <v>1.7825</v>
      </c>
    </row>
    <row r="128" spans="1:10">
      <c r="F128" s="10">
        <v>2750</v>
      </c>
    </row>
    <row r="129" spans="6:6">
      <c r="F129" s="10">
        <f>SUM(F126:F128)</f>
        <v>6650</v>
      </c>
    </row>
    <row r="130" spans="6:6">
      <c r="F130" s="10">
        <f>F129*3</f>
        <v>19950</v>
      </c>
    </row>
    <row r="131" spans="6:6">
      <c r="F131" s="10">
        <v>180</v>
      </c>
    </row>
    <row r="132" spans="6:6">
      <c r="F132" s="10">
        <f>SUM(F130:F131)</f>
        <v>20130</v>
      </c>
    </row>
  </sheetData>
  <mergeCells count="6">
    <mergeCell ref="A119:H119"/>
    <mergeCell ref="A1:I1"/>
    <mergeCell ref="A2:I2"/>
    <mergeCell ref="A3:I3"/>
    <mergeCell ref="A117:H117"/>
    <mergeCell ref="A118:H118"/>
  </mergeCells>
  <pageMargins left="0.47" right="0.2" top="0.45" bottom="0.5" header="0.31" footer="0.18"/>
  <pageSetup paperSize="5" scale="64" orientation="portrait" r:id="rId1"/>
</worksheet>
</file>

<file path=xl/worksheets/sheet4.xml><?xml version="1.0" encoding="utf-8"?>
<worksheet xmlns="http://schemas.openxmlformats.org/spreadsheetml/2006/main" xmlns:r="http://schemas.openxmlformats.org/officeDocument/2006/relationships">
  <dimension ref="A1:I51"/>
  <sheetViews>
    <sheetView view="pageBreakPreview" zoomScaleSheetLayoutView="100" workbookViewId="0">
      <selection activeCell="C4" sqref="C4"/>
    </sheetView>
  </sheetViews>
  <sheetFormatPr defaultRowHeight="15"/>
  <cols>
    <col min="1" max="1" width="5.140625" style="10" customWidth="1"/>
    <col min="2" max="2" width="10.140625" style="11" bestFit="1" customWidth="1"/>
    <col min="3" max="3" width="72.85546875" style="10" customWidth="1"/>
    <col min="4" max="4" width="6.7109375" style="10" customWidth="1"/>
    <col min="5" max="5" width="10" style="10" customWidth="1"/>
    <col min="6" max="6" width="13" style="10" bestFit="1" customWidth="1"/>
    <col min="7" max="7" width="12" style="10" bestFit="1" customWidth="1"/>
    <col min="8" max="8" width="6.140625" style="10" bestFit="1" customWidth="1"/>
    <col min="9" max="9" width="16.42578125" style="10" bestFit="1" customWidth="1"/>
  </cols>
  <sheetData>
    <row r="1" spans="1:9" ht="20.25">
      <c r="A1" s="55" t="s">
        <v>0</v>
      </c>
      <c r="B1" s="55"/>
      <c r="C1" s="55"/>
      <c r="D1" s="55"/>
      <c r="E1" s="55"/>
      <c r="F1" s="55"/>
      <c r="G1" s="55"/>
      <c r="H1" s="55"/>
      <c r="I1" s="55"/>
    </row>
    <row r="2" spans="1:9" ht="71.25" customHeight="1">
      <c r="A2" s="56" t="s">
        <v>229</v>
      </c>
      <c r="B2" s="57"/>
      <c r="C2" s="57"/>
      <c r="D2" s="57"/>
      <c r="E2" s="57"/>
      <c r="F2" s="57"/>
      <c r="G2" s="57"/>
      <c r="H2" s="57"/>
      <c r="I2" s="58"/>
    </row>
    <row r="3" spans="1:9" ht="31.5" customHeight="1">
      <c r="A3" s="59" t="s">
        <v>122</v>
      </c>
      <c r="B3" s="57"/>
      <c r="C3" s="57"/>
      <c r="D3" s="57"/>
      <c r="E3" s="57"/>
      <c r="F3" s="57"/>
      <c r="G3" s="57"/>
      <c r="H3" s="57"/>
      <c r="I3" s="58"/>
    </row>
    <row r="4" spans="1:9" s="5" customFormat="1" ht="75">
      <c r="A4" s="1" t="s">
        <v>1</v>
      </c>
      <c r="B4" s="2" t="s">
        <v>2</v>
      </c>
      <c r="C4" s="1" t="s">
        <v>3</v>
      </c>
      <c r="D4" s="1" t="s">
        <v>4</v>
      </c>
      <c r="E4" s="1" t="s">
        <v>5</v>
      </c>
      <c r="F4" s="1" t="s">
        <v>6</v>
      </c>
      <c r="G4" s="3" t="s">
        <v>7</v>
      </c>
      <c r="H4" s="1" t="s">
        <v>8</v>
      </c>
      <c r="I4" s="4" t="s">
        <v>9</v>
      </c>
    </row>
    <row r="5" spans="1:9" s="6" customFormat="1" ht="14.25">
      <c r="A5" s="23">
        <v>1</v>
      </c>
      <c r="B5" s="36">
        <v>2.5</v>
      </c>
      <c r="C5" s="37" t="s">
        <v>52</v>
      </c>
      <c r="D5" s="38" t="s">
        <v>10</v>
      </c>
      <c r="E5" s="38" t="s">
        <v>11</v>
      </c>
      <c r="F5" s="36" t="s">
        <v>53</v>
      </c>
      <c r="G5" s="39">
        <v>765</v>
      </c>
      <c r="H5" s="40" t="s">
        <v>54</v>
      </c>
      <c r="I5" s="47">
        <f t="shared" ref="I5:I48" si="0">B5*G5</f>
        <v>1912.5</v>
      </c>
    </row>
    <row r="6" spans="1:9" s="6" customFormat="1" ht="14.25">
      <c r="A6" s="23">
        <v>2</v>
      </c>
      <c r="B6" s="36">
        <v>9</v>
      </c>
      <c r="C6" s="37" t="s">
        <v>55</v>
      </c>
      <c r="D6" s="38" t="s">
        <v>10</v>
      </c>
      <c r="E6" s="38" t="s">
        <v>11</v>
      </c>
      <c r="F6" s="36" t="s">
        <v>47</v>
      </c>
      <c r="G6" s="39">
        <v>1024</v>
      </c>
      <c r="H6" s="40" t="s">
        <v>48</v>
      </c>
      <c r="I6" s="47">
        <f t="shared" si="0"/>
        <v>9216</v>
      </c>
    </row>
    <row r="7" spans="1:9" s="6" customFormat="1" ht="71.25">
      <c r="A7" s="23">
        <v>3</v>
      </c>
      <c r="B7" s="36">
        <v>5</v>
      </c>
      <c r="C7" s="37" t="s">
        <v>109</v>
      </c>
      <c r="D7" s="38" t="s">
        <v>10</v>
      </c>
      <c r="E7" s="38" t="s">
        <v>11</v>
      </c>
      <c r="F7" s="36" t="s">
        <v>13</v>
      </c>
      <c r="G7" s="39">
        <v>3299.7</v>
      </c>
      <c r="H7" s="40" t="s">
        <v>12</v>
      </c>
      <c r="I7" s="47">
        <f t="shared" si="0"/>
        <v>16498.5</v>
      </c>
    </row>
    <row r="8" spans="1:9" s="6" customFormat="1" ht="24" customHeight="1">
      <c r="A8" s="23">
        <v>4</v>
      </c>
      <c r="B8" s="36">
        <v>9</v>
      </c>
      <c r="C8" s="37" t="s">
        <v>56</v>
      </c>
      <c r="D8" s="41" t="s">
        <v>10</v>
      </c>
      <c r="E8" s="41" t="s">
        <v>11</v>
      </c>
      <c r="F8" s="36" t="s">
        <v>49</v>
      </c>
      <c r="G8" s="39">
        <v>1024</v>
      </c>
      <c r="H8" s="40" t="s">
        <v>48</v>
      </c>
      <c r="I8" s="47">
        <f t="shared" si="0"/>
        <v>9216</v>
      </c>
    </row>
    <row r="9" spans="1:9" s="6" customFormat="1" ht="186.75">
      <c r="A9" s="23">
        <v>5</v>
      </c>
      <c r="B9" s="42">
        <v>1400</v>
      </c>
      <c r="C9" s="28" t="s">
        <v>127</v>
      </c>
      <c r="D9" s="38" t="s">
        <v>10</v>
      </c>
      <c r="E9" s="38" t="s">
        <v>11</v>
      </c>
      <c r="F9" s="36" t="s">
        <v>123</v>
      </c>
      <c r="G9" s="39">
        <v>1175.56</v>
      </c>
      <c r="H9" s="40" t="s">
        <v>34</v>
      </c>
      <c r="I9" s="47">
        <f t="shared" si="0"/>
        <v>1645784</v>
      </c>
    </row>
    <row r="10" spans="1:9" s="6" customFormat="1" ht="202.5">
      <c r="A10" s="23">
        <v>6</v>
      </c>
      <c r="B10" s="36">
        <v>100</v>
      </c>
      <c r="C10" s="28" t="s">
        <v>128</v>
      </c>
      <c r="D10" s="38" t="s">
        <v>10</v>
      </c>
      <c r="E10" s="38" t="s">
        <v>11</v>
      </c>
      <c r="F10" s="36" t="s">
        <v>124</v>
      </c>
      <c r="G10" s="39">
        <v>1319.84</v>
      </c>
      <c r="H10" s="40" t="s">
        <v>34</v>
      </c>
      <c r="I10" s="47">
        <f t="shared" si="0"/>
        <v>131984</v>
      </c>
    </row>
    <row r="11" spans="1:9" s="6" customFormat="1" ht="28.5">
      <c r="A11" s="23">
        <v>7</v>
      </c>
      <c r="B11" s="49">
        <v>1000</v>
      </c>
      <c r="C11" s="29" t="s">
        <v>129</v>
      </c>
      <c r="D11" s="38" t="s">
        <v>10</v>
      </c>
      <c r="E11" s="38" t="s">
        <v>11</v>
      </c>
      <c r="F11" s="36" t="s">
        <v>125</v>
      </c>
      <c r="G11" s="39">
        <v>1287</v>
      </c>
      <c r="H11" s="40" t="s">
        <v>29</v>
      </c>
      <c r="I11" s="47">
        <f t="shared" si="0"/>
        <v>1287000</v>
      </c>
    </row>
    <row r="12" spans="1:9" s="6" customFormat="1" ht="14.25">
      <c r="A12" s="23">
        <v>9</v>
      </c>
      <c r="B12" s="36">
        <v>25</v>
      </c>
      <c r="C12" s="37" t="s">
        <v>63</v>
      </c>
      <c r="D12" s="38" t="s">
        <v>10</v>
      </c>
      <c r="E12" s="38" t="s">
        <v>11</v>
      </c>
      <c r="F12" s="36" t="s">
        <v>64</v>
      </c>
      <c r="G12" s="39">
        <v>2745</v>
      </c>
      <c r="H12" s="40" t="s">
        <v>12</v>
      </c>
      <c r="I12" s="47">
        <f t="shared" si="0"/>
        <v>68625</v>
      </c>
    </row>
    <row r="13" spans="1:9" s="6" customFormat="1" ht="14.25">
      <c r="A13" s="23">
        <v>10</v>
      </c>
      <c r="B13" s="36">
        <v>9</v>
      </c>
      <c r="C13" s="37" t="s">
        <v>65</v>
      </c>
      <c r="D13" s="38" t="s">
        <v>10</v>
      </c>
      <c r="E13" s="38" t="s">
        <v>11</v>
      </c>
      <c r="F13" s="36" t="s">
        <v>66</v>
      </c>
      <c r="G13" s="39">
        <v>5700.78</v>
      </c>
      <c r="H13" s="40" t="s">
        <v>12</v>
      </c>
      <c r="I13" s="47">
        <f t="shared" si="0"/>
        <v>51307.02</v>
      </c>
    </row>
    <row r="14" spans="1:9" s="6" customFormat="1" ht="14.25">
      <c r="A14" s="23">
        <v>11</v>
      </c>
      <c r="B14" s="36">
        <v>600</v>
      </c>
      <c r="C14" s="37" t="s">
        <v>67</v>
      </c>
      <c r="D14" s="38" t="s">
        <v>10</v>
      </c>
      <c r="E14" s="38" t="s">
        <v>24</v>
      </c>
      <c r="F14" s="36" t="s">
        <v>68</v>
      </c>
      <c r="G14" s="39">
        <v>1044</v>
      </c>
      <c r="H14" s="40" t="s">
        <v>34</v>
      </c>
      <c r="I14" s="47">
        <f t="shared" si="0"/>
        <v>626400</v>
      </c>
    </row>
    <row r="15" spans="1:9" s="6" customFormat="1" ht="14.25">
      <c r="A15" s="23">
        <v>12</v>
      </c>
      <c r="B15" s="36">
        <v>500</v>
      </c>
      <c r="C15" s="37" t="s">
        <v>69</v>
      </c>
      <c r="D15" s="38" t="s">
        <v>10</v>
      </c>
      <c r="E15" s="38" t="s">
        <v>24</v>
      </c>
      <c r="F15" s="36" t="s">
        <v>70</v>
      </c>
      <c r="G15" s="39">
        <v>1012</v>
      </c>
      <c r="H15" s="40" t="s">
        <v>34</v>
      </c>
      <c r="I15" s="47">
        <f t="shared" si="0"/>
        <v>506000</v>
      </c>
    </row>
    <row r="16" spans="1:9" s="6" customFormat="1" ht="14.25">
      <c r="A16" s="23">
        <v>13</v>
      </c>
      <c r="B16" s="36">
        <v>100</v>
      </c>
      <c r="C16" s="37" t="s">
        <v>71</v>
      </c>
      <c r="D16" s="38" t="s">
        <v>10</v>
      </c>
      <c r="E16" s="38" t="s">
        <v>24</v>
      </c>
      <c r="F16" s="36" t="s">
        <v>72</v>
      </c>
      <c r="G16" s="39">
        <v>125</v>
      </c>
      <c r="H16" s="40" t="s">
        <v>34</v>
      </c>
      <c r="I16" s="47">
        <f t="shared" si="0"/>
        <v>12500</v>
      </c>
    </row>
    <row r="17" spans="1:9" s="6" customFormat="1" ht="28.5">
      <c r="A17" s="23">
        <v>14</v>
      </c>
      <c r="B17" s="36">
        <v>6</v>
      </c>
      <c r="C17" s="37" t="s">
        <v>73</v>
      </c>
      <c r="D17" s="38" t="s">
        <v>10</v>
      </c>
      <c r="E17" s="38" t="s">
        <v>11</v>
      </c>
      <c r="F17" s="36" t="s">
        <v>35</v>
      </c>
      <c r="G17" s="39">
        <v>2764.76</v>
      </c>
      <c r="H17" s="40" t="s">
        <v>12</v>
      </c>
      <c r="I17" s="47">
        <f t="shared" si="0"/>
        <v>16588.560000000001</v>
      </c>
    </row>
    <row r="18" spans="1:9" s="6" customFormat="1" ht="57.75">
      <c r="A18" s="23">
        <v>15</v>
      </c>
      <c r="B18" s="36">
        <v>60</v>
      </c>
      <c r="C18" s="30" t="s">
        <v>130</v>
      </c>
      <c r="D18" s="38" t="s">
        <v>10</v>
      </c>
      <c r="E18" s="38" t="s">
        <v>11</v>
      </c>
      <c r="F18" s="36" t="s">
        <v>126</v>
      </c>
      <c r="G18" s="39">
        <v>135.66</v>
      </c>
      <c r="H18" s="40" t="s">
        <v>34</v>
      </c>
      <c r="I18" s="47">
        <f t="shared" si="0"/>
        <v>8139.5999999999995</v>
      </c>
    </row>
    <row r="19" spans="1:9" s="6" customFormat="1" ht="28.5">
      <c r="A19" s="23">
        <v>16</v>
      </c>
      <c r="B19" s="42">
        <v>2200</v>
      </c>
      <c r="C19" s="37" t="s">
        <v>75</v>
      </c>
      <c r="D19" s="38" t="s">
        <v>10</v>
      </c>
      <c r="E19" s="38" t="s">
        <v>11</v>
      </c>
      <c r="F19" s="36" t="s">
        <v>76</v>
      </c>
      <c r="G19" s="39">
        <v>30</v>
      </c>
      <c r="H19" s="40" t="s">
        <v>34</v>
      </c>
      <c r="I19" s="47">
        <f t="shared" si="0"/>
        <v>66000</v>
      </c>
    </row>
    <row r="20" spans="1:9" s="6" customFormat="1" ht="71.25">
      <c r="A20" s="23">
        <v>17</v>
      </c>
      <c r="B20" s="36">
        <v>25</v>
      </c>
      <c r="C20" s="37" t="s">
        <v>77</v>
      </c>
      <c r="D20" s="38" t="s">
        <v>10</v>
      </c>
      <c r="E20" s="38" t="s">
        <v>24</v>
      </c>
      <c r="F20" s="36" t="s">
        <v>78</v>
      </c>
      <c r="G20" s="39">
        <v>484</v>
      </c>
      <c r="H20" s="40" t="s">
        <v>12</v>
      </c>
      <c r="I20" s="47">
        <f t="shared" si="0"/>
        <v>12100</v>
      </c>
    </row>
    <row r="21" spans="1:9" s="6" customFormat="1" ht="14.25">
      <c r="A21" s="23">
        <v>18</v>
      </c>
      <c r="B21" s="36">
        <v>1.35</v>
      </c>
      <c r="C21" s="37" t="s">
        <v>15</v>
      </c>
      <c r="D21" s="38" t="s">
        <v>10</v>
      </c>
      <c r="E21" s="38" t="s">
        <v>11</v>
      </c>
      <c r="F21" s="36" t="s">
        <v>16</v>
      </c>
      <c r="G21" s="39">
        <v>221</v>
      </c>
      <c r="H21" s="40" t="s">
        <v>17</v>
      </c>
      <c r="I21" s="47">
        <f t="shared" si="0"/>
        <v>298.35000000000002</v>
      </c>
    </row>
    <row r="22" spans="1:9" s="6" customFormat="1" ht="14.25">
      <c r="A22" s="23">
        <v>19</v>
      </c>
      <c r="B22" s="36">
        <v>1.35</v>
      </c>
      <c r="C22" s="37" t="s">
        <v>18</v>
      </c>
      <c r="D22" s="38" t="s">
        <v>10</v>
      </c>
      <c r="E22" s="38" t="s">
        <v>11</v>
      </c>
      <c r="F22" s="36" t="s">
        <v>19</v>
      </c>
      <c r="G22" s="39">
        <v>185</v>
      </c>
      <c r="H22" s="40" t="s">
        <v>17</v>
      </c>
      <c r="I22" s="47">
        <f t="shared" si="0"/>
        <v>249.75000000000003</v>
      </c>
    </row>
    <row r="23" spans="1:9" s="6" customFormat="1" ht="14.25">
      <c r="A23" s="23">
        <v>20</v>
      </c>
      <c r="B23" s="36">
        <v>18</v>
      </c>
      <c r="C23" s="37" t="s">
        <v>36</v>
      </c>
      <c r="D23" s="38" t="s">
        <v>10</v>
      </c>
      <c r="E23" s="38" t="s">
        <v>11</v>
      </c>
      <c r="F23" s="36" t="s">
        <v>37</v>
      </c>
      <c r="G23" s="39">
        <v>76</v>
      </c>
      <c r="H23" s="40" t="s">
        <v>12</v>
      </c>
      <c r="I23" s="47">
        <f t="shared" si="0"/>
        <v>1368</v>
      </c>
    </row>
    <row r="24" spans="1:9" s="6" customFormat="1" ht="42.75">
      <c r="A24" s="23">
        <v>21</v>
      </c>
      <c r="B24" s="36">
        <v>5.85</v>
      </c>
      <c r="C24" s="37" t="s">
        <v>20</v>
      </c>
      <c r="D24" s="38" t="s">
        <v>10</v>
      </c>
      <c r="E24" s="38" t="s">
        <v>11</v>
      </c>
      <c r="F24" s="36" t="s">
        <v>21</v>
      </c>
      <c r="G24" s="39">
        <v>412.08</v>
      </c>
      <c r="H24" s="40" t="s">
        <v>17</v>
      </c>
      <c r="I24" s="47">
        <f t="shared" si="0"/>
        <v>2410.6679999999997</v>
      </c>
    </row>
    <row r="25" spans="1:9" s="6" customFormat="1" ht="14.25">
      <c r="A25" s="23">
        <v>22</v>
      </c>
      <c r="B25" s="36">
        <v>18</v>
      </c>
      <c r="C25" s="37" t="s">
        <v>38</v>
      </c>
      <c r="D25" s="38" t="s">
        <v>10</v>
      </c>
      <c r="E25" s="38" t="s">
        <v>11</v>
      </c>
      <c r="F25" s="36" t="s">
        <v>39</v>
      </c>
      <c r="G25" s="39">
        <v>50</v>
      </c>
      <c r="H25" s="40" t="s">
        <v>12</v>
      </c>
      <c r="I25" s="47">
        <f t="shared" si="0"/>
        <v>900</v>
      </c>
    </row>
    <row r="26" spans="1:9" s="6" customFormat="1" ht="42.75">
      <c r="A26" s="23">
        <v>23</v>
      </c>
      <c r="B26" s="36">
        <v>12</v>
      </c>
      <c r="C26" s="37" t="s">
        <v>79</v>
      </c>
      <c r="D26" s="38" t="s">
        <v>10</v>
      </c>
      <c r="E26" s="38" t="s">
        <v>11</v>
      </c>
      <c r="F26" s="36" t="s">
        <v>80</v>
      </c>
      <c r="G26" s="39">
        <v>512.54999999999995</v>
      </c>
      <c r="H26" s="40" t="s">
        <v>12</v>
      </c>
      <c r="I26" s="47">
        <f t="shared" si="0"/>
        <v>6150.5999999999995</v>
      </c>
    </row>
    <row r="27" spans="1:9" s="6" customFormat="1" ht="42.75">
      <c r="A27" s="23">
        <v>24</v>
      </c>
      <c r="B27" s="36">
        <v>18</v>
      </c>
      <c r="C27" s="37" t="s">
        <v>81</v>
      </c>
      <c r="D27" s="38" t="s">
        <v>10</v>
      </c>
      <c r="E27" s="38" t="s">
        <v>11</v>
      </c>
      <c r="F27" s="36" t="s">
        <v>82</v>
      </c>
      <c r="G27" s="39">
        <v>1132</v>
      </c>
      <c r="H27" s="40" t="s">
        <v>12</v>
      </c>
      <c r="I27" s="47">
        <f t="shared" si="0"/>
        <v>20376</v>
      </c>
    </row>
    <row r="28" spans="1:9" s="6" customFormat="1" ht="28.5">
      <c r="A28" s="23">
        <v>25</v>
      </c>
      <c r="B28" s="36">
        <v>6</v>
      </c>
      <c r="C28" s="37" t="s">
        <v>110</v>
      </c>
      <c r="D28" s="38" t="s">
        <v>10</v>
      </c>
      <c r="E28" s="38" t="s">
        <v>11</v>
      </c>
      <c r="F28" s="36" t="s">
        <v>40</v>
      </c>
      <c r="G28" s="39">
        <v>990.68</v>
      </c>
      <c r="H28" s="40" t="s">
        <v>12</v>
      </c>
      <c r="I28" s="47">
        <f t="shared" si="0"/>
        <v>5944.08</v>
      </c>
    </row>
    <row r="29" spans="1:9" s="6" customFormat="1" ht="71.25">
      <c r="A29" s="23">
        <v>26</v>
      </c>
      <c r="B29" s="36">
        <v>3</v>
      </c>
      <c r="C29" s="43" t="s">
        <v>111</v>
      </c>
      <c r="D29" s="38" t="s">
        <v>10</v>
      </c>
      <c r="E29" s="38" t="s">
        <v>11</v>
      </c>
      <c r="F29" s="36" t="s">
        <v>83</v>
      </c>
      <c r="G29" s="39">
        <v>5670</v>
      </c>
      <c r="H29" s="40" t="s">
        <v>14</v>
      </c>
      <c r="I29" s="47">
        <f t="shared" si="0"/>
        <v>17010</v>
      </c>
    </row>
    <row r="30" spans="1:9" s="6" customFormat="1" ht="57">
      <c r="A30" s="23">
        <v>27</v>
      </c>
      <c r="B30" s="36">
        <v>6</v>
      </c>
      <c r="C30" s="44" t="s">
        <v>112</v>
      </c>
      <c r="D30" s="38" t="s">
        <v>10</v>
      </c>
      <c r="E30" s="38" t="s">
        <v>11</v>
      </c>
      <c r="F30" s="36" t="s">
        <v>84</v>
      </c>
      <c r="G30" s="39">
        <v>1934</v>
      </c>
      <c r="H30" s="40" t="s">
        <v>12</v>
      </c>
      <c r="I30" s="47">
        <f t="shared" si="0"/>
        <v>11604</v>
      </c>
    </row>
    <row r="31" spans="1:9" s="6" customFormat="1" ht="42.75">
      <c r="A31" s="23">
        <v>28</v>
      </c>
      <c r="B31" s="36">
        <v>155</v>
      </c>
      <c r="C31" s="43" t="s">
        <v>30</v>
      </c>
      <c r="D31" s="38" t="s">
        <v>10</v>
      </c>
      <c r="E31" s="38" t="s">
        <v>11</v>
      </c>
      <c r="F31" s="36" t="s">
        <v>31</v>
      </c>
      <c r="G31" s="39">
        <v>41</v>
      </c>
      <c r="H31" s="40" t="s">
        <v>29</v>
      </c>
      <c r="I31" s="47">
        <f t="shared" si="0"/>
        <v>6355</v>
      </c>
    </row>
    <row r="32" spans="1:9" s="6" customFormat="1" ht="42.75">
      <c r="A32" s="23">
        <v>29</v>
      </c>
      <c r="B32" s="36">
        <v>9.5399999999999991</v>
      </c>
      <c r="C32" s="43" t="s">
        <v>51</v>
      </c>
      <c r="D32" s="38" t="s">
        <v>10</v>
      </c>
      <c r="E32" s="38" t="s">
        <v>11</v>
      </c>
      <c r="F32" s="36" t="s">
        <v>41</v>
      </c>
      <c r="G32" s="39">
        <v>6579</v>
      </c>
      <c r="H32" s="40" t="s">
        <v>42</v>
      </c>
      <c r="I32" s="47">
        <f t="shared" si="0"/>
        <v>62763.659999999996</v>
      </c>
    </row>
    <row r="33" spans="1:9" s="6" customFormat="1" ht="14.25">
      <c r="A33" s="23">
        <v>30</v>
      </c>
      <c r="B33" s="36">
        <v>0.186</v>
      </c>
      <c r="C33" s="37" t="s">
        <v>43</v>
      </c>
      <c r="D33" s="38" t="s">
        <v>10</v>
      </c>
      <c r="E33" s="38" t="s">
        <v>11</v>
      </c>
      <c r="F33" s="36" t="s">
        <v>44</v>
      </c>
      <c r="G33" s="39">
        <v>3893</v>
      </c>
      <c r="H33" s="40" t="s">
        <v>42</v>
      </c>
      <c r="I33" s="47">
        <f t="shared" si="0"/>
        <v>724.09799999999996</v>
      </c>
    </row>
    <row r="34" spans="1:9" s="6" customFormat="1" ht="57">
      <c r="A34" s="23">
        <v>31</v>
      </c>
      <c r="B34" s="36">
        <v>0.97499999999999998</v>
      </c>
      <c r="C34" s="37" t="s">
        <v>22</v>
      </c>
      <c r="D34" s="38" t="s">
        <v>10</v>
      </c>
      <c r="E34" s="38" t="s">
        <v>11</v>
      </c>
      <c r="F34" s="36" t="s">
        <v>23</v>
      </c>
      <c r="G34" s="39">
        <v>3426</v>
      </c>
      <c r="H34" s="40" t="s">
        <v>17</v>
      </c>
      <c r="I34" s="47">
        <f t="shared" si="0"/>
        <v>3340.35</v>
      </c>
    </row>
    <row r="35" spans="1:9" s="35" customFormat="1">
      <c r="A35" s="23">
        <v>32</v>
      </c>
      <c r="B35" s="36">
        <v>3</v>
      </c>
      <c r="C35" s="45" t="s">
        <v>85</v>
      </c>
      <c r="D35" s="38" t="s">
        <v>10</v>
      </c>
      <c r="E35" s="38" t="s">
        <v>11</v>
      </c>
      <c r="F35" s="36" t="s">
        <v>86</v>
      </c>
      <c r="G35" s="39">
        <v>126</v>
      </c>
      <c r="H35" s="40" t="s">
        <v>12</v>
      </c>
      <c r="I35" s="47">
        <f t="shared" si="0"/>
        <v>378</v>
      </c>
    </row>
    <row r="36" spans="1:9" s="35" customFormat="1">
      <c r="A36" s="23">
        <v>33</v>
      </c>
      <c r="B36" s="36">
        <v>3</v>
      </c>
      <c r="C36" s="45" t="s">
        <v>87</v>
      </c>
      <c r="D36" s="38" t="s">
        <v>10</v>
      </c>
      <c r="E36" s="38" t="s">
        <v>11</v>
      </c>
      <c r="F36" s="36" t="s">
        <v>88</v>
      </c>
      <c r="G36" s="39">
        <v>79</v>
      </c>
      <c r="H36" s="40" t="s">
        <v>12</v>
      </c>
      <c r="I36" s="47">
        <f t="shared" si="0"/>
        <v>237</v>
      </c>
    </row>
    <row r="37" spans="1:9" s="35" customFormat="1">
      <c r="A37" s="23">
        <v>34</v>
      </c>
      <c r="B37" s="36">
        <v>3</v>
      </c>
      <c r="C37" s="45" t="s">
        <v>89</v>
      </c>
      <c r="D37" s="38" t="s">
        <v>10</v>
      </c>
      <c r="E37" s="38" t="s">
        <v>11</v>
      </c>
      <c r="F37" s="36" t="s">
        <v>90</v>
      </c>
      <c r="G37" s="39">
        <v>4500</v>
      </c>
      <c r="H37" s="40" t="s">
        <v>12</v>
      </c>
      <c r="I37" s="47">
        <f t="shared" si="0"/>
        <v>13500</v>
      </c>
    </row>
    <row r="38" spans="1:9" s="35" customFormat="1">
      <c r="A38" s="23">
        <v>35</v>
      </c>
      <c r="B38" s="36">
        <v>3</v>
      </c>
      <c r="C38" s="45" t="s">
        <v>91</v>
      </c>
      <c r="D38" s="38" t="s">
        <v>10</v>
      </c>
      <c r="E38" s="38" t="s">
        <v>11</v>
      </c>
      <c r="F38" s="36" t="s">
        <v>92</v>
      </c>
      <c r="G38" s="39">
        <v>146.63</v>
      </c>
      <c r="H38" s="40" t="s">
        <v>12</v>
      </c>
      <c r="I38" s="47">
        <f t="shared" si="0"/>
        <v>439.89</v>
      </c>
    </row>
    <row r="39" spans="1:9" s="35" customFormat="1" ht="28.5">
      <c r="A39" s="23">
        <v>36</v>
      </c>
      <c r="B39" s="36">
        <v>3</v>
      </c>
      <c r="C39" s="45" t="s">
        <v>45</v>
      </c>
      <c r="D39" s="38" t="s">
        <v>10</v>
      </c>
      <c r="E39" s="38" t="s">
        <v>11</v>
      </c>
      <c r="F39" s="36" t="s">
        <v>46</v>
      </c>
      <c r="G39" s="39">
        <v>142</v>
      </c>
      <c r="H39" s="40" t="s">
        <v>12</v>
      </c>
      <c r="I39" s="47">
        <f t="shared" si="0"/>
        <v>426</v>
      </c>
    </row>
    <row r="40" spans="1:9" s="35" customFormat="1">
      <c r="A40" s="23">
        <v>37</v>
      </c>
      <c r="B40" s="36">
        <v>9</v>
      </c>
      <c r="C40" s="40" t="s">
        <v>93</v>
      </c>
      <c r="D40" s="38" t="s">
        <v>10</v>
      </c>
      <c r="E40" s="38" t="s">
        <v>11</v>
      </c>
      <c r="F40" s="36" t="s">
        <v>94</v>
      </c>
      <c r="G40" s="39">
        <v>41</v>
      </c>
      <c r="H40" s="40" t="s">
        <v>12</v>
      </c>
      <c r="I40" s="47">
        <f t="shared" si="0"/>
        <v>369</v>
      </c>
    </row>
    <row r="41" spans="1:9" s="35" customFormat="1">
      <c r="A41" s="23">
        <v>38</v>
      </c>
      <c r="B41" s="36">
        <v>9</v>
      </c>
      <c r="C41" s="40" t="s">
        <v>95</v>
      </c>
      <c r="D41" s="38" t="s">
        <v>10</v>
      </c>
      <c r="E41" s="38" t="s">
        <v>11</v>
      </c>
      <c r="F41" s="36" t="s">
        <v>96</v>
      </c>
      <c r="G41" s="39">
        <v>35</v>
      </c>
      <c r="H41" s="40" t="s">
        <v>12</v>
      </c>
      <c r="I41" s="47">
        <f t="shared" si="0"/>
        <v>315</v>
      </c>
    </row>
    <row r="42" spans="1:9" s="35" customFormat="1">
      <c r="A42" s="23">
        <v>39</v>
      </c>
      <c r="B42" s="36">
        <v>3</v>
      </c>
      <c r="C42" s="40" t="s">
        <v>97</v>
      </c>
      <c r="D42" s="38" t="s">
        <v>10</v>
      </c>
      <c r="E42" s="38" t="s">
        <v>11</v>
      </c>
      <c r="F42" s="36" t="s">
        <v>98</v>
      </c>
      <c r="G42" s="39">
        <v>880</v>
      </c>
      <c r="H42" s="40" t="s">
        <v>14</v>
      </c>
      <c r="I42" s="47">
        <f t="shared" si="0"/>
        <v>2640</v>
      </c>
    </row>
    <row r="43" spans="1:9" s="35" customFormat="1">
      <c r="A43" s="23">
        <v>40</v>
      </c>
      <c r="B43" s="36">
        <v>6</v>
      </c>
      <c r="C43" s="46" t="s">
        <v>99</v>
      </c>
      <c r="D43" s="38" t="s">
        <v>10</v>
      </c>
      <c r="E43" s="38" t="s">
        <v>24</v>
      </c>
      <c r="F43" s="36" t="s">
        <v>100</v>
      </c>
      <c r="G43" s="39">
        <v>2789</v>
      </c>
      <c r="H43" s="40" t="s">
        <v>12</v>
      </c>
      <c r="I43" s="47">
        <f t="shared" si="0"/>
        <v>16734</v>
      </c>
    </row>
    <row r="44" spans="1:9" s="35" customFormat="1" ht="57">
      <c r="A44" s="23">
        <v>41</v>
      </c>
      <c r="B44" s="36">
        <v>6</v>
      </c>
      <c r="C44" s="37" t="s">
        <v>25</v>
      </c>
      <c r="D44" s="38" t="s">
        <v>10</v>
      </c>
      <c r="E44" s="38" t="s">
        <v>11</v>
      </c>
      <c r="F44" s="36" t="s">
        <v>26</v>
      </c>
      <c r="G44" s="39">
        <v>1234.2</v>
      </c>
      <c r="H44" s="40" t="s">
        <v>12</v>
      </c>
      <c r="I44" s="47">
        <f t="shared" si="0"/>
        <v>7405.2000000000007</v>
      </c>
    </row>
    <row r="45" spans="1:9" s="35" customFormat="1" ht="42.75">
      <c r="A45" s="23">
        <v>42</v>
      </c>
      <c r="B45" s="36">
        <v>6</v>
      </c>
      <c r="C45" s="37" t="s">
        <v>27</v>
      </c>
      <c r="D45" s="38" t="s">
        <v>10</v>
      </c>
      <c r="E45" s="38" t="s">
        <v>11</v>
      </c>
      <c r="F45" s="36" t="s">
        <v>28</v>
      </c>
      <c r="G45" s="39">
        <v>386</v>
      </c>
      <c r="H45" s="40" t="s">
        <v>12</v>
      </c>
      <c r="I45" s="47">
        <f t="shared" si="0"/>
        <v>2316</v>
      </c>
    </row>
    <row r="46" spans="1:9" s="35" customFormat="1">
      <c r="A46" s="23">
        <v>43</v>
      </c>
      <c r="B46" s="36">
        <v>3</v>
      </c>
      <c r="C46" s="37" t="s">
        <v>101</v>
      </c>
      <c r="D46" s="38" t="s">
        <v>10</v>
      </c>
      <c r="E46" s="38" t="s">
        <v>11</v>
      </c>
      <c r="F46" s="36" t="s">
        <v>102</v>
      </c>
      <c r="G46" s="39">
        <v>53</v>
      </c>
      <c r="H46" s="40" t="s">
        <v>12</v>
      </c>
      <c r="I46" s="47">
        <f t="shared" si="0"/>
        <v>159</v>
      </c>
    </row>
    <row r="47" spans="1:9" s="35" customFormat="1">
      <c r="A47" s="23">
        <v>44</v>
      </c>
      <c r="B47" s="36">
        <v>30</v>
      </c>
      <c r="C47" s="37" t="s">
        <v>103</v>
      </c>
      <c r="D47" s="38" t="s">
        <v>10</v>
      </c>
      <c r="E47" s="38" t="s">
        <v>24</v>
      </c>
      <c r="F47" s="36" t="s">
        <v>32</v>
      </c>
      <c r="G47" s="39">
        <v>117.5</v>
      </c>
      <c r="H47" s="40" t="s">
        <v>33</v>
      </c>
      <c r="I47" s="47">
        <f t="shared" si="0"/>
        <v>3525</v>
      </c>
    </row>
    <row r="48" spans="1:9" s="35" customFormat="1" ht="28.5">
      <c r="A48" s="23">
        <v>45</v>
      </c>
      <c r="B48" s="36">
        <v>6</v>
      </c>
      <c r="C48" s="43" t="s">
        <v>113</v>
      </c>
      <c r="D48" s="38" t="s">
        <v>10</v>
      </c>
      <c r="E48" s="38" t="s">
        <v>11</v>
      </c>
      <c r="F48" s="36" t="s">
        <v>50</v>
      </c>
      <c r="G48" s="39">
        <v>928</v>
      </c>
      <c r="H48" s="40" t="s">
        <v>12</v>
      </c>
      <c r="I48" s="47">
        <f t="shared" si="0"/>
        <v>5568</v>
      </c>
    </row>
    <row r="49" spans="1:9" ht="26.25" customHeight="1">
      <c r="A49" s="53" t="s">
        <v>105</v>
      </c>
      <c r="B49" s="53"/>
      <c r="C49" s="53"/>
      <c r="D49" s="53"/>
      <c r="E49" s="53"/>
      <c r="F49" s="53"/>
      <c r="G49" s="53"/>
      <c r="H49" s="53"/>
      <c r="I49" s="7">
        <f>SUM(I5:I48)</f>
        <v>4662777.8259999976</v>
      </c>
    </row>
    <row r="50" spans="1:9" ht="26.25" customHeight="1">
      <c r="A50" s="54" t="s">
        <v>104</v>
      </c>
      <c r="B50" s="54"/>
      <c r="C50" s="54"/>
      <c r="D50" s="54"/>
      <c r="E50" s="54"/>
      <c r="F50" s="54"/>
      <c r="G50" s="54"/>
      <c r="H50" s="54"/>
      <c r="I50" s="9">
        <f>I49*0.18</f>
        <v>839300.0086799995</v>
      </c>
    </row>
    <row r="51" spans="1:9" ht="26.25" customHeight="1">
      <c r="A51" s="53" t="s">
        <v>236</v>
      </c>
      <c r="B51" s="53"/>
      <c r="C51" s="53"/>
      <c r="D51" s="53"/>
      <c r="E51" s="53"/>
      <c r="F51" s="53"/>
      <c r="G51" s="53"/>
      <c r="H51" s="53"/>
      <c r="I51" s="8">
        <f>I49+I50</f>
        <v>5502077.8346799966</v>
      </c>
    </row>
  </sheetData>
  <mergeCells count="6">
    <mergeCell ref="A51:H51"/>
    <mergeCell ref="A1:I1"/>
    <mergeCell ref="A2:I2"/>
    <mergeCell ref="A3:I3"/>
    <mergeCell ref="A49:H49"/>
    <mergeCell ref="A50:H50"/>
  </mergeCells>
  <pageMargins left="0.47" right="0.2" top="0.45" bottom="0.5" header="0.31" footer="0.18"/>
  <pageSetup paperSize="5" scale="64" orientation="portrait" r:id="rId1"/>
</worksheet>
</file>

<file path=xl/worksheets/sheet5.xml><?xml version="1.0" encoding="utf-8"?>
<worksheet xmlns="http://schemas.openxmlformats.org/spreadsheetml/2006/main" xmlns:r="http://schemas.openxmlformats.org/officeDocument/2006/relationships">
  <dimension ref="A1:I54"/>
  <sheetViews>
    <sheetView view="pageBreakPreview" zoomScaleSheetLayoutView="100" workbookViewId="0">
      <selection activeCell="D4" sqref="D4"/>
    </sheetView>
  </sheetViews>
  <sheetFormatPr defaultRowHeight="15"/>
  <cols>
    <col min="1" max="1" width="5.140625" style="10" customWidth="1"/>
    <col min="2" max="2" width="10.140625" style="11" bestFit="1" customWidth="1"/>
    <col min="3" max="3" width="72.85546875" style="10" customWidth="1"/>
    <col min="4" max="4" width="6.7109375" style="10" customWidth="1"/>
    <col min="5" max="5" width="10" style="10" customWidth="1"/>
    <col min="6" max="6" width="13" style="10" bestFit="1" customWidth="1"/>
    <col min="7" max="7" width="12" style="10" bestFit="1" customWidth="1"/>
    <col min="8" max="8" width="6.140625" style="10" bestFit="1" customWidth="1"/>
    <col min="9" max="9" width="16.42578125" style="10" bestFit="1" customWidth="1"/>
  </cols>
  <sheetData>
    <row r="1" spans="1:9" ht="20.25">
      <c r="A1" s="55" t="s">
        <v>0</v>
      </c>
      <c r="B1" s="55"/>
      <c r="C1" s="55"/>
      <c r="D1" s="55"/>
      <c r="E1" s="55"/>
      <c r="F1" s="55"/>
      <c r="G1" s="55"/>
      <c r="H1" s="55"/>
      <c r="I1" s="55"/>
    </row>
    <row r="2" spans="1:9" ht="71.25" customHeight="1">
      <c r="A2" s="56" t="s">
        <v>231</v>
      </c>
      <c r="B2" s="57"/>
      <c r="C2" s="57"/>
      <c r="D2" s="57"/>
      <c r="E2" s="57"/>
      <c r="F2" s="57"/>
      <c r="G2" s="57"/>
      <c r="H2" s="57"/>
      <c r="I2" s="58"/>
    </row>
    <row r="3" spans="1:9" ht="31.5" customHeight="1">
      <c r="A3" s="59" t="s">
        <v>230</v>
      </c>
      <c r="B3" s="57"/>
      <c r="C3" s="57"/>
      <c r="D3" s="57"/>
      <c r="E3" s="57"/>
      <c r="F3" s="57"/>
      <c r="G3" s="57"/>
      <c r="H3" s="57"/>
      <c r="I3" s="58"/>
    </row>
    <row r="4" spans="1:9" s="5" customFormat="1" ht="75">
      <c r="A4" s="1" t="s">
        <v>1</v>
      </c>
      <c r="B4" s="2" t="s">
        <v>2</v>
      </c>
      <c r="C4" s="1" t="s">
        <v>3</v>
      </c>
      <c r="D4" s="1" t="s">
        <v>4</v>
      </c>
      <c r="E4" s="1" t="s">
        <v>5</v>
      </c>
      <c r="F4" s="1" t="s">
        <v>6</v>
      </c>
      <c r="G4" s="3" t="s">
        <v>7</v>
      </c>
      <c r="H4" s="1" t="s">
        <v>8</v>
      </c>
      <c r="I4" s="4" t="s">
        <v>9</v>
      </c>
    </row>
    <row r="5" spans="1:9" s="6" customFormat="1" ht="14.25">
      <c r="A5" s="23">
        <v>1</v>
      </c>
      <c r="B5" s="36">
        <v>2.5</v>
      </c>
      <c r="C5" s="37" t="s">
        <v>52</v>
      </c>
      <c r="D5" s="38" t="s">
        <v>10</v>
      </c>
      <c r="E5" s="38" t="s">
        <v>11</v>
      </c>
      <c r="F5" s="36" t="s">
        <v>53</v>
      </c>
      <c r="G5" s="39">
        <v>765</v>
      </c>
      <c r="H5" s="40" t="s">
        <v>54</v>
      </c>
      <c r="I5" s="47">
        <f t="shared" ref="I5:I51" si="0">B5*G5</f>
        <v>1912.5</v>
      </c>
    </row>
    <row r="6" spans="1:9" s="6" customFormat="1" ht="42" customHeight="1">
      <c r="A6" s="23">
        <v>2</v>
      </c>
      <c r="B6" s="36">
        <v>18</v>
      </c>
      <c r="C6" s="37" t="s">
        <v>55</v>
      </c>
      <c r="D6" s="38" t="s">
        <v>10</v>
      </c>
      <c r="E6" s="38" t="s">
        <v>11</v>
      </c>
      <c r="F6" s="36" t="s">
        <v>47</v>
      </c>
      <c r="G6" s="39">
        <v>1024</v>
      </c>
      <c r="H6" s="40" t="s">
        <v>48</v>
      </c>
      <c r="I6" s="47">
        <f t="shared" si="0"/>
        <v>18432</v>
      </c>
    </row>
    <row r="7" spans="1:9" s="6" customFormat="1" ht="71.25">
      <c r="A7" s="23">
        <v>3</v>
      </c>
      <c r="B7" s="36">
        <v>9</v>
      </c>
      <c r="C7" s="37" t="s">
        <v>109</v>
      </c>
      <c r="D7" s="38" t="s">
        <v>10</v>
      </c>
      <c r="E7" s="38" t="s">
        <v>11</v>
      </c>
      <c r="F7" s="36" t="s">
        <v>13</v>
      </c>
      <c r="G7" s="39">
        <v>3299.7</v>
      </c>
      <c r="H7" s="40" t="s">
        <v>12</v>
      </c>
      <c r="I7" s="47">
        <f t="shared" si="0"/>
        <v>29697.3</v>
      </c>
    </row>
    <row r="8" spans="1:9" s="6" customFormat="1" ht="24" customHeight="1">
      <c r="A8" s="23">
        <v>4</v>
      </c>
      <c r="B8" s="36">
        <v>18</v>
      </c>
      <c r="C8" s="37" t="s">
        <v>56</v>
      </c>
      <c r="D8" s="41" t="s">
        <v>10</v>
      </c>
      <c r="E8" s="41" t="s">
        <v>11</v>
      </c>
      <c r="F8" s="36" t="s">
        <v>49</v>
      </c>
      <c r="G8" s="39">
        <v>1024</v>
      </c>
      <c r="H8" s="40" t="s">
        <v>48</v>
      </c>
      <c r="I8" s="47">
        <f t="shared" si="0"/>
        <v>18432</v>
      </c>
    </row>
    <row r="9" spans="1:9" s="6" customFormat="1" ht="186.75">
      <c r="A9" s="23">
        <v>5</v>
      </c>
      <c r="B9" s="36">
        <v>900</v>
      </c>
      <c r="C9" s="37" t="s">
        <v>227</v>
      </c>
      <c r="D9" s="38" t="s">
        <v>10</v>
      </c>
      <c r="E9" s="38" t="s">
        <v>11</v>
      </c>
      <c r="F9" s="36" t="s">
        <v>57</v>
      </c>
      <c r="G9" s="39">
        <v>1388.84</v>
      </c>
      <c r="H9" s="40" t="s">
        <v>34</v>
      </c>
      <c r="I9" s="47">
        <f t="shared" si="0"/>
        <v>1249956</v>
      </c>
    </row>
    <row r="10" spans="1:9" s="6" customFormat="1" ht="201">
      <c r="A10" s="23">
        <v>6</v>
      </c>
      <c r="B10" s="36">
        <v>100</v>
      </c>
      <c r="C10" s="37" t="s">
        <v>228</v>
      </c>
      <c r="D10" s="38" t="s">
        <v>10</v>
      </c>
      <c r="E10" s="38" t="s">
        <v>11</v>
      </c>
      <c r="F10" s="36" t="s">
        <v>58</v>
      </c>
      <c r="G10" s="39">
        <v>1587.07</v>
      </c>
      <c r="H10" s="40" t="s">
        <v>34</v>
      </c>
      <c r="I10" s="47">
        <f t="shared" si="0"/>
        <v>158707</v>
      </c>
    </row>
    <row r="11" spans="1:9" s="6" customFormat="1" ht="28.5">
      <c r="A11" s="23">
        <v>7</v>
      </c>
      <c r="B11" s="49">
        <v>1000</v>
      </c>
      <c r="C11" s="37" t="s">
        <v>59</v>
      </c>
      <c r="D11" s="38" t="s">
        <v>10</v>
      </c>
      <c r="E11" s="38" t="s">
        <v>11</v>
      </c>
      <c r="F11" s="36" t="s">
        <v>60</v>
      </c>
      <c r="G11" s="39">
        <v>1430</v>
      </c>
      <c r="H11" s="40" t="s">
        <v>29</v>
      </c>
      <c r="I11" s="47">
        <f t="shared" si="0"/>
        <v>1430000</v>
      </c>
    </row>
    <row r="12" spans="1:9" s="6" customFormat="1" ht="42.75">
      <c r="A12" s="23">
        <v>8</v>
      </c>
      <c r="B12" s="36">
        <v>500</v>
      </c>
      <c r="C12" s="31" t="s">
        <v>121</v>
      </c>
      <c r="D12" s="38" t="s">
        <v>10</v>
      </c>
      <c r="E12" s="38" t="s">
        <v>11</v>
      </c>
      <c r="F12" s="36" t="s">
        <v>119</v>
      </c>
      <c r="G12" s="39">
        <v>678.3</v>
      </c>
      <c r="H12" s="40"/>
      <c r="I12" s="47">
        <f t="shared" si="0"/>
        <v>339150</v>
      </c>
    </row>
    <row r="13" spans="1:9" s="6" customFormat="1" ht="42.75">
      <c r="A13" s="23">
        <v>9</v>
      </c>
      <c r="B13" s="36">
        <v>125</v>
      </c>
      <c r="C13" s="43" t="s">
        <v>51</v>
      </c>
      <c r="D13" s="38" t="s">
        <v>10</v>
      </c>
      <c r="E13" s="38" t="s">
        <v>11</v>
      </c>
      <c r="F13" s="36" t="s">
        <v>41</v>
      </c>
      <c r="G13" s="39">
        <v>6579</v>
      </c>
      <c r="H13" s="40"/>
      <c r="I13" s="47">
        <f t="shared" si="0"/>
        <v>822375</v>
      </c>
    </row>
    <row r="14" spans="1:9" s="6" customFormat="1" ht="14.25">
      <c r="A14" s="23">
        <v>10</v>
      </c>
      <c r="B14" s="42">
        <v>1500</v>
      </c>
      <c r="C14" s="37" t="s">
        <v>61</v>
      </c>
      <c r="D14" s="38" t="s">
        <v>10</v>
      </c>
      <c r="E14" s="38" t="s">
        <v>11</v>
      </c>
      <c r="F14" s="36" t="s">
        <v>62</v>
      </c>
      <c r="G14" s="39">
        <v>204.1</v>
      </c>
      <c r="H14" s="40" t="s">
        <v>34</v>
      </c>
      <c r="I14" s="47">
        <f t="shared" si="0"/>
        <v>306150</v>
      </c>
    </row>
    <row r="15" spans="1:9" s="6" customFormat="1" ht="14.25">
      <c r="A15" s="23">
        <v>11</v>
      </c>
      <c r="B15" s="36">
        <v>25</v>
      </c>
      <c r="C15" s="37" t="s">
        <v>63</v>
      </c>
      <c r="D15" s="38" t="s">
        <v>10</v>
      </c>
      <c r="E15" s="38" t="s">
        <v>11</v>
      </c>
      <c r="F15" s="36" t="s">
        <v>64</v>
      </c>
      <c r="G15" s="39">
        <v>2745</v>
      </c>
      <c r="H15" s="40" t="s">
        <v>12</v>
      </c>
      <c r="I15" s="47">
        <f t="shared" si="0"/>
        <v>68625</v>
      </c>
    </row>
    <row r="16" spans="1:9" s="6" customFormat="1" ht="14.25">
      <c r="A16" s="23">
        <v>12</v>
      </c>
      <c r="B16" s="36">
        <v>18</v>
      </c>
      <c r="C16" s="37" t="s">
        <v>65</v>
      </c>
      <c r="D16" s="38" t="s">
        <v>10</v>
      </c>
      <c r="E16" s="38" t="s">
        <v>11</v>
      </c>
      <c r="F16" s="36" t="s">
        <v>66</v>
      </c>
      <c r="G16" s="39">
        <v>5700.78</v>
      </c>
      <c r="H16" s="40" t="s">
        <v>12</v>
      </c>
      <c r="I16" s="47">
        <f t="shared" si="0"/>
        <v>102614.04</v>
      </c>
    </row>
    <row r="17" spans="1:9" s="6" customFormat="1" ht="14.25">
      <c r="A17" s="23">
        <v>13</v>
      </c>
      <c r="B17" s="42">
        <v>1000</v>
      </c>
      <c r="C17" s="37" t="s">
        <v>67</v>
      </c>
      <c r="D17" s="38" t="s">
        <v>10</v>
      </c>
      <c r="E17" s="38" t="s">
        <v>24</v>
      </c>
      <c r="F17" s="36" t="s">
        <v>68</v>
      </c>
      <c r="G17" s="39">
        <v>1044</v>
      </c>
      <c r="H17" s="40" t="s">
        <v>34</v>
      </c>
      <c r="I17" s="47">
        <f t="shared" si="0"/>
        <v>1044000</v>
      </c>
    </row>
    <row r="18" spans="1:9" s="6" customFormat="1" ht="14.25">
      <c r="A18" s="23">
        <v>14</v>
      </c>
      <c r="B18" s="36">
        <v>500</v>
      </c>
      <c r="C18" s="37" t="s">
        <v>69</v>
      </c>
      <c r="D18" s="38" t="s">
        <v>10</v>
      </c>
      <c r="E18" s="38" t="s">
        <v>24</v>
      </c>
      <c r="F18" s="36" t="s">
        <v>70</v>
      </c>
      <c r="G18" s="39">
        <v>1012</v>
      </c>
      <c r="H18" s="40" t="s">
        <v>34</v>
      </c>
      <c r="I18" s="47">
        <f t="shared" si="0"/>
        <v>506000</v>
      </c>
    </row>
    <row r="19" spans="1:9" s="6" customFormat="1" ht="14.25">
      <c r="A19" s="23">
        <v>15</v>
      </c>
      <c r="B19" s="36">
        <v>200</v>
      </c>
      <c r="C19" s="37" t="s">
        <v>71</v>
      </c>
      <c r="D19" s="38" t="s">
        <v>10</v>
      </c>
      <c r="E19" s="38" t="s">
        <v>24</v>
      </c>
      <c r="F19" s="36" t="s">
        <v>72</v>
      </c>
      <c r="G19" s="39">
        <v>125</v>
      </c>
      <c r="H19" s="40" t="s">
        <v>34</v>
      </c>
      <c r="I19" s="47">
        <f t="shared" si="0"/>
        <v>25000</v>
      </c>
    </row>
    <row r="20" spans="1:9" s="6" customFormat="1" ht="28.5">
      <c r="A20" s="23">
        <v>16</v>
      </c>
      <c r="B20" s="36">
        <v>12</v>
      </c>
      <c r="C20" s="37" t="s">
        <v>73</v>
      </c>
      <c r="D20" s="38" t="s">
        <v>10</v>
      </c>
      <c r="E20" s="38" t="s">
        <v>11</v>
      </c>
      <c r="F20" s="36" t="s">
        <v>35</v>
      </c>
      <c r="G20" s="39">
        <v>2764.76</v>
      </c>
      <c r="H20" s="40" t="s">
        <v>12</v>
      </c>
      <c r="I20" s="47">
        <f t="shared" si="0"/>
        <v>33177.120000000003</v>
      </c>
    </row>
    <row r="21" spans="1:9" s="6" customFormat="1" ht="57.75">
      <c r="A21" s="23">
        <v>17</v>
      </c>
      <c r="B21" s="36">
        <v>60</v>
      </c>
      <c r="C21" s="37" t="s">
        <v>225</v>
      </c>
      <c r="D21" s="38" t="s">
        <v>10</v>
      </c>
      <c r="E21" s="38" t="s">
        <v>11</v>
      </c>
      <c r="F21" s="36" t="s">
        <v>74</v>
      </c>
      <c r="G21" s="39">
        <v>323.85000000000002</v>
      </c>
      <c r="H21" s="40" t="s">
        <v>34</v>
      </c>
      <c r="I21" s="47">
        <f t="shared" si="0"/>
        <v>19431</v>
      </c>
    </row>
    <row r="22" spans="1:9" s="6" customFormat="1" ht="28.5">
      <c r="A22" s="23">
        <v>18</v>
      </c>
      <c r="B22" s="42">
        <v>2000</v>
      </c>
      <c r="C22" s="37" t="s">
        <v>75</v>
      </c>
      <c r="D22" s="38" t="s">
        <v>10</v>
      </c>
      <c r="E22" s="38" t="s">
        <v>11</v>
      </c>
      <c r="F22" s="36" t="s">
        <v>76</v>
      </c>
      <c r="G22" s="39">
        <v>30</v>
      </c>
      <c r="H22" s="40" t="s">
        <v>34</v>
      </c>
      <c r="I22" s="47">
        <f t="shared" si="0"/>
        <v>60000</v>
      </c>
    </row>
    <row r="23" spans="1:9" s="6" customFormat="1" ht="71.25">
      <c r="A23" s="23">
        <v>19</v>
      </c>
      <c r="B23" s="36">
        <v>25</v>
      </c>
      <c r="C23" s="37" t="s">
        <v>77</v>
      </c>
      <c r="D23" s="38" t="s">
        <v>10</v>
      </c>
      <c r="E23" s="38" t="s">
        <v>24</v>
      </c>
      <c r="F23" s="36" t="s">
        <v>78</v>
      </c>
      <c r="G23" s="39">
        <v>484</v>
      </c>
      <c r="H23" s="40" t="s">
        <v>12</v>
      </c>
      <c r="I23" s="47">
        <f t="shared" si="0"/>
        <v>12100</v>
      </c>
    </row>
    <row r="24" spans="1:9" s="6" customFormat="1" ht="14.25">
      <c r="A24" s="23">
        <v>20</v>
      </c>
      <c r="B24" s="36">
        <v>1.35</v>
      </c>
      <c r="C24" s="37" t="s">
        <v>15</v>
      </c>
      <c r="D24" s="38" t="s">
        <v>10</v>
      </c>
      <c r="E24" s="38" t="s">
        <v>11</v>
      </c>
      <c r="F24" s="36" t="s">
        <v>16</v>
      </c>
      <c r="G24" s="39">
        <v>221</v>
      </c>
      <c r="H24" s="40" t="s">
        <v>17</v>
      </c>
      <c r="I24" s="47">
        <f t="shared" si="0"/>
        <v>298.35000000000002</v>
      </c>
    </row>
    <row r="25" spans="1:9" s="6" customFormat="1" ht="14.25">
      <c r="A25" s="23">
        <v>21</v>
      </c>
      <c r="B25" s="36">
        <v>1.35</v>
      </c>
      <c r="C25" s="37" t="s">
        <v>18</v>
      </c>
      <c r="D25" s="38" t="s">
        <v>10</v>
      </c>
      <c r="E25" s="38" t="s">
        <v>11</v>
      </c>
      <c r="F25" s="36" t="s">
        <v>19</v>
      </c>
      <c r="G25" s="39">
        <v>185</v>
      </c>
      <c r="H25" s="40" t="s">
        <v>17</v>
      </c>
      <c r="I25" s="47">
        <f t="shared" si="0"/>
        <v>249.75000000000003</v>
      </c>
    </row>
    <row r="26" spans="1:9" s="6" customFormat="1" ht="14.25">
      <c r="A26" s="23">
        <v>22</v>
      </c>
      <c r="B26" s="36">
        <v>18</v>
      </c>
      <c r="C26" s="37" t="s">
        <v>36</v>
      </c>
      <c r="D26" s="38" t="s">
        <v>10</v>
      </c>
      <c r="E26" s="38" t="s">
        <v>11</v>
      </c>
      <c r="F26" s="36" t="s">
        <v>37</v>
      </c>
      <c r="G26" s="39">
        <v>76</v>
      </c>
      <c r="H26" s="40" t="s">
        <v>12</v>
      </c>
      <c r="I26" s="47">
        <f t="shared" si="0"/>
        <v>1368</v>
      </c>
    </row>
    <row r="27" spans="1:9" s="6" customFormat="1" ht="42.75">
      <c r="A27" s="23">
        <v>23</v>
      </c>
      <c r="B27" s="36">
        <v>5.85</v>
      </c>
      <c r="C27" s="37" t="s">
        <v>20</v>
      </c>
      <c r="D27" s="38" t="s">
        <v>10</v>
      </c>
      <c r="E27" s="38" t="s">
        <v>11</v>
      </c>
      <c r="F27" s="36" t="s">
        <v>21</v>
      </c>
      <c r="G27" s="39">
        <v>412.08</v>
      </c>
      <c r="H27" s="40" t="s">
        <v>17</v>
      </c>
      <c r="I27" s="47">
        <f t="shared" si="0"/>
        <v>2410.6679999999997</v>
      </c>
    </row>
    <row r="28" spans="1:9" s="6" customFormat="1" ht="14.25">
      <c r="A28" s="23">
        <v>24</v>
      </c>
      <c r="B28" s="36">
        <v>18</v>
      </c>
      <c r="C28" s="37" t="s">
        <v>38</v>
      </c>
      <c r="D28" s="38" t="s">
        <v>10</v>
      </c>
      <c r="E28" s="38" t="s">
        <v>11</v>
      </c>
      <c r="F28" s="36" t="s">
        <v>39</v>
      </c>
      <c r="G28" s="39">
        <v>50</v>
      </c>
      <c r="H28" s="40" t="s">
        <v>12</v>
      </c>
      <c r="I28" s="47">
        <f t="shared" si="0"/>
        <v>900</v>
      </c>
    </row>
    <row r="29" spans="1:9" s="6" customFormat="1" ht="42.75">
      <c r="A29" s="23">
        <v>25</v>
      </c>
      <c r="B29" s="36">
        <v>12</v>
      </c>
      <c r="C29" s="37" t="s">
        <v>79</v>
      </c>
      <c r="D29" s="38" t="s">
        <v>10</v>
      </c>
      <c r="E29" s="38" t="s">
        <v>11</v>
      </c>
      <c r="F29" s="36" t="s">
        <v>80</v>
      </c>
      <c r="G29" s="39">
        <v>512.54999999999995</v>
      </c>
      <c r="H29" s="40" t="s">
        <v>12</v>
      </c>
      <c r="I29" s="47">
        <f t="shared" si="0"/>
        <v>6150.5999999999995</v>
      </c>
    </row>
    <row r="30" spans="1:9" s="6" customFormat="1" ht="42.75">
      <c r="A30" s="23">
        <v>26</v>
      </c>
      <c r="B30" s="36">
        <v>12</v>
      </c>
      <c r="C30" s="37" t="s">
        <v>81</v>
      </c>
      <c r="D30" s="38" t="s">
        <v>10</v>
      </c>
      <c r="E30" s="38" t="s">
        <v>11</v>
      </c>
      <c r="F30" s="36" t="s">
        <v>82</v>
      </c>
      <c r="G30" s="39">
        <v>1132</v>
      </c>
      <c r="H30" s="40" t="s">
        <v>12</v>
      </c>
      <c r="I30" s="47">
        <f t="shared" si="0"/>
        <v>13584</v>
      </c>
    </row>
    <row r="31" spans="1:9" s="6" customFormat="1" ht="28.5">
      <c r="A31" s="23">
        <v>27</v>
      </c>
      <c r="B31" s="36">
        <v>6</v>
      </c>
      <c r="C31" s="37" t="s">
        <v>110</v>
      </c>
      <c r="D31" s="38" t="s">
        <v>10</v>
      </c>
      <c r="E31" s="38" t="s">
        <v>11</v>
      </c>
      <c r="F31" s="36" t="s">
        <v>40</v>
      </c>
      <c r="G31" s="39">
        <v>990.68</v>
      </c>
      <c r="H31" s="40" t="s">
        <v>12</v>
      </c>
      <c r="I31" s="47">
        <f t="shared" si="0"/>
        <v>5944.08</v>
      </c>
    </row>
    <row r="32" spans="1:9" s="6" customFormat="1" ht="71.25">
      <c r="A32" s="23">
        <v>28</v>
      </c>
      <c r="B32" s="36">
        <v>3</v>
      </c>
      <c r="C32" s="43" t="s">
        <v>111</v>
      </c>
      <c r="D32" s="38" t="s">
        <v>10</v>
      </c>
      <c r="E32" s="38" t="s">
        <v>11</v>
      </c>
      <c r="F32" s="36" t="s">
        <v>83</v>
      </c>
      <c r="G32" s="39">
        <v>5670</v>
      </c>
      <c r="H32" s="40" t="s">
        <v>14</v>
      </c>
      <c r="I32" s="47">
        <f t="shared" si="0"/>
        <v>17010</v>
      </c>
    </row>
    <row r="33" spans="1:9" s="6" customFormat="1" ht="61.5" customHeight="1">
      <c r="A33" s="23">
        <v>29</v>
      </c>
      <c r="B33" s="36">
        <v>6</v>
      </c>
      <c r="C33" s="31" t="s">
        <v>234</v>
      </c>
      <c r="D33" s="38" t="s">
        <v>10</v>
      </c>
      <c r="E33" s="38" t="s">
        <v>11</v>
      </c>
      <c r="F33" s="36" t="s">
        <v>120</v>
      </c>
      <c r="G33" s="39">
        <v>2643.83</v>
      </c>
      <c r="H33" s="40" t="s">
        <v>12</v>
      </c>
      <c r="I33" s="47">
        <f t="shared" si="0"/>
        <v>15862.98</v>
      </c>
    </row>
    <row r="34" spans="1:9" s="6" customFormat="1" ht="42.75">
      <c r="A34" s="23">
        <v>30</v>
      </c>
      <c r="B34" s="36">
        <v>155</v>
      </c>
      <c r="C34" s="43" t="s">
        <v>30</v>
      </c>
      <c r="D34" s="38" t="s">
        <v>10</v>
      </c>
      <c r="E34" s="38" t="s">
        <v>11</v>
      </c>
      <c r="F34" s="36" t="s">
        <v>31</v>
      </c>
      <c r="G34" s="39">
        <v>41</v>
      </c>
      <c r="H34" s="40" t="s">
        <v>29</v>
      </c>
      <c r="I34" s="47">
        <f t="shared" si="0"/>
        <v>6355</v>
      </c>
    </row>
    <row r="35" spans="1:9" s="6" customFormat="1" ht="42.75">
      <c r="A35" s="23">
        <v>31</v>
      </c>
      <c r="B35" s="36">
        <v>9.5399999999999991</v>
      </c>
      <c r="C35" s="43" t="s">
        <v>51</v>
      </c>
      <c r="D35" s="38" t="s">
        <v>10</v>
      </c>
      <c r="E35" s="38" t="s">
        <v>11</v>
      </c>
      <c r="F35" s="36" t="s">
        <v>41</v>
      </c>
      <c r="G35" s="39">
        <v>6579</v>
      </c>
      <c r="H35" s="40" t="s">
        <v>42</v>
      </c>
      <c r="I35" s="47">
        <f t="shared" si="0"/>
        <v>62763.659999999996</v>
      </c>
    </row>
    <row r="36" spans="1:9" s="6" customFormat="1" ht="14.25">
      <c r="A36" s="23">
        <v>32</v>
      </c>
      <c r="B36" s="36">
        <v>0.186</v>
      </c>
      <c r="C36" s="37" t="s">
        <v>43</v>
      </c>
      <c r="D36" s="38" t="s">
        <v>10</v>
      </c>
      <c r="E36" s="38" t="s">
        <v>11</v>
      </c>
      <c r="F36" s="36" t="s">
        <v>44</v>
      </c>
      <c r="G36" s="39">
        <v>3893</v>
      </c>
      <c r="H36" s="40" t="s">
        <v>42</v>
      </c>
      <c r="I36" s="47">
        <f t="shared" si="0"/>
        <v>724.09799999999996</v>
      </c>
    </row>
    <row r="37" spans="1:9" s="6" customFormat="1" ht="57">
      <c r="A37" s="23">
        <v>33</v>
      </c>
      <c r="B37" s="36">
        <v>0.97499999999999998</v>
      </c>
      <c r="C37" s="37" t="s">
        <v>22</v>
      </c>
      <c r="D37" s="38" t="s">
        <v>10</v>
      </c>
      <c r="E37" s="38" t="s">
        <v>11</v>
      </c>
      <c r="F37" s="36" t="s">
        <v>23</v>
      </c>
      <c r="G37" s="39">
        <v>3426</v>
      </c>
      <c r="H37" s="40" t="s">
        <v>17</v>
      </c>
      <c r="I37" s="47">
        <f t="shared" si="0"/>
        <v>3340.35</v>
      </c>
    </row>
    <row r="38" spans="1:9" s="50" customFormat="1">
      <c r="A38" s="23">
        <v>34</v>
      </c>
      <c r="B38" s="36">
        <v>3</v>
      </c>
      <c r="C38" s="45" t="s">
        <v>85</v>
      </c>
      <c r="D38" s="38" t="s">
        <v>10</v>
      </c>
      <c r="E38" s="38" t="s">
        <v>11</v>
      </c>
      <c r="F38" s="36" t="s">
        <v>86</v>
      </c>
      <c r="G38" s="39">
        <v>126</v>
      </c>
      <c r="H38" s="40" t="s">
        <v>12</v>
      </c>
      <c r="I38" s="47">
        <f t="shared" si="0"/>
        <v>378</v>
      </c>
    </row>
    <row r="39" spans="1:9" s="50" customFormat="1">
      <c r="A39" s="23">
        <v>35</v>
      </c>
      <c r="B39" s="36">
        <v>3</v>
      </c>
      <c r="C39" s="45" t="s">
        <v>87</v>
      </c>
      <c r="D39" s="38" t="s">
        <v>10</v>
      </c>
      <c r="E39" s="38" t="s">
        <v>11</v>
      </c>
      <c r="F39" s="36" t="s">
        <v>88</v>
      </c>
      <c r="G39" s="39">
        <v>79</v>
      </c>
      <c r="H39" s="40" t="s">
        <v>12</v>
      </c>
      <c r="I39" s="47">
        <f t="shared" si="0"/>
        <v>237</v>
      </c>
    </row>
    <row r="40" spans="1:9" s="50" customFormat="1">
      <c r="A40" s="23">
        <v>36</v>
      </c>
      <c r="B40" s="36">
        <v>3</v>
      </c>
      <c r="C40" s="45" t="s">
        <v>89</v>
      </c>
      <c r="D40" s="38" t="s">
        <v>10</v>
      </c>
      <c r="E40" s="38" t="s">
        <v>11</v>
      </c>
      <c r="F40" s="36" t="s">
        <v>90</v>
      </c>
      <c r="G40" s="39">
        <v>4500</v>
      </c>
      <c r="H40" s="40" t="s">
        <v>12</v>
      </c>
      <c r="I40" s="47">
        <f t="shared" si="0"/>
        <v>13500</v>
      </c>
    </row>
    <row r="41" spans="1:9" s="50" customFormat="1">
      <c r="A41" s="23">
        <v>37</v>
      </c>
      <c r="B41" s="36">
        <v>3</v>
      </c>
      <c r="C41" s="45" t="s">
        <v>91</v>
      </c>
      <c r="D41" s="38" t="s">
        <v>10</v>
      </c>
      <c r="E41" s="38" t="s">
        <v>11</v>
      </c>
      <c r="F41" s="36" t="s">
        <v>92</v>
      </c>
      <c r="G41" s="39">
        <v>146.63</v>
      </c>
      <c r="H41" s="40" t="s">
        <v>12</v>
      </c>
      <c r="I41" s="47">
        <f t="shared" si="0"/>
        <v>439.89</v>
      </c>
    </row>
    <row r="42" spans="1:9" s="50" customFormat="1" ht="28.5">
      <c r="A42" s="23">
        <v>38</v>
      </c>
      <c r="B42" s="36">
        <v>3</v>
      </c>
      <c r="C42" s="45" t="s">
        <v>45</v>
      </c>
      <c r="D42" s="38" t="s">
        <v>10</v>
      </c>
      <c r="E42" s="38" t="s">
        <v>11</v>
      </c>
      <c r="F42" s="36" t="s">
        <v>46</v>
      </c>
      <c r="G42" s="39">
        <v>142</v>
      </c>
      <c r="H42" s="40" t="s">
        <v>12</v>
      </c>
      <c r="I42" s="47">
        <f t="shared" si="0"/>
        <v>426</v>
      </c>
    </row>
    <row r="43" spans="1:9" s="50" customFormat="1">
      <c r="A43" s="23">
        <v>39</v>
      </c>
      <c r="B43" s="36">
        <v>9</v>
      </c>
      <c r="C43" s="40" t="s">
        <v>93</v>
      </c>
      <c r="D43" s="38" t="s">
        <v>10</v>
      </c>
      <c r="E43" s="38" t="s">
        <v>11</v>
      </c>
      <c r="F43" s="36" t="s">
        <v>94</v>
      </c>
      <c r="G43" s="39">
        <v>41</v>
      </c>
      <c r="H43" s="40" t="s">
        <v>12</v>
      </c>
      <c r="I43" s="47">
        <f t="shared" si="0"/>
        <v>369</v>
      </c>
    </row>
    <row r="44" spans="1:9" s="50" customFormat="1">
      <c r="A44" s="23">
        <v>40</v>
      </c>
      <c r="B44" s="36">
        <v>9</v>
      </c>
      <c r="C44" s="40" t="s">
        <v>95</v>
      </c>
      <c r="D44" s="38" t="s">
        <v>10</v>
      </c>
      <c r="E44" s="38" t="s">
        <v>11</v>
      </c>
      <c r="F44" s="36" t="s">
        <v>96</v>
      </c>
      <c r="G44" s="39">
        <v>35</v>
      </c>
      <c r="H44" s="40" t="s">
        <v>12</v>
      </c>
      <c r="I44" s="47">
        <f t="shared" si="0"/>
        <v>315</v>
      </c>
    </row>
    <row r="45" spans="1:9" s="50" customFormat="1">
      <c r="A45" s="23">
        <v>41</v>
      </c>
      <c r="B45" s="36">
        <v>3</v>
      </c>
      <c r="C45" s="40" t="s">
        <v>97</v>
      </c>
      <c r="D45" s="38" t="s">
        <v>10</v>
      </c>
      <c r="E45" s="38" t="s">
        <v>11</v>
      </c>
      <c r="F45" s="36" t="s">
        <v>98</v>
      </c>
      <c r="G45" s="39">
        <v>880</v>
      </c>
      <c r="H45" s="40" t="s">
        <v>14</v>
      </c>
      <c r="I45" s="47">
        <f t="shared" si="0"/>
        <v>2640</v>
      </c>
    </row>
    <row r="46" spans="1:9" s="50" customFormat="1">
      <c r="A46" s="23">
        <v>42</v>
      </c>
      <c r="B46" s="36">
        <v>6</v>
      </c>
      <c r="C46" s="46" t="s">
        <v>99</v>
      </c>
      <c r="D46" s="38" t="s">
        <v>10</v>
      </c>
      <c r="E46" s="38" t="s">
        <v>24</v>
      </c>
      <c r="F46" s="36" t="s">
        <v>100</v>
      </c>
      <c r="G46" s="39">
        <v>2789</v>
      </c>
      <c r="H46" s="40" t="s">
        <v>12</v>
      </c>
      <c r="I46" s="47">
        <f t="shared" si="0"/>
        <v>16734</v>
      </c>
    </row>
    <row r="47" spans="1:9" s="50" customFormat="1" ht="57">
      <c r="A47" s="23">
        <v>43</v>
      </c>
      <c r="B47" s="36">
        <v>6</v>
      </c>
      <c r="C47" s="37" t="s">
        <v>25</v>
      </c>
      <c r="D47" s="38" t="s">
        <v>10</v>
      </c>
      <c r="E47" s="38" t="s">
        <v>11</v>
      </c>
      <c r="F47" s="36" t="s">
        <v>26</v>
      </c>
      <c r="G47" s="39">
        <v>1234.2</v>
      </c>
      <c r="H47" s="40" t="s">
        <v>12</v>
      </c>
      <c r="I47" s="47">
        <f t="shared" si="0"/>
        <v>7405.2000000000007</v>
      </c>
    </row>
    <row r="48" spans="1:9" s="50" customFormat="1" ht="42.75">
      <c r="A48" s="23">
        <v>44</v>
      </c>
      <c r="B48" s="36">
        <v>6</v>
      </c>
      <c r="C48" s="37" t="s">
        <v>27</v>
      </c>
      <c r="D48" s="38" t="s">
        <v>10</v>
      </c>
      <c r="E48" s="38" t="s">
        <v>11</v>
      </c>
      <c r="F48" s="36" t="s">
        <v>28</v>
      </c>
      <c r="G48" s="39">
        <v>386</v>
      </c>
      <c r="H48" s="40" t="s">
        <v>12</v>
      </c>
      <c r="I48" s="47">
        <f t="shared" si="0"/>
        <v>2316</v>
      </c>
    </row>
    <row r="49" spans="1:9" s="50" customFormat="1">
      <c r="A49" s="23">
        <v>45</v>
      </c>
      <c r="B49" s="36">
        <v>3</v>
      </c>
      <c r="C49" s="37" t="s">
        <v>101</v>
      </c>
      <c r="D49" s="38" t="s">
        <v>10</v>
      </c>
      <c r="E49" s="38" t="s">
        <v>11</v>
      </c>
      <c r="F49" s="36" t="s">
        <v>102</v>
      </c>
      <c r="G49" s="39">
        <v>53</v>
      </c>
      <c r="H49" s="40" t="s">
        <v>12</v>
      </c>
      <c r="I49" s="47">
        <f t="shared" si="0"/>
        <v>159</v>
      </c>
    </row>
    <row r="50" spans="1:9" s="50" customFormat="1">
      <c r="A50" s="23">
        <v>46</v>
      </c>
      <c r="B50" s="36">
        <v>30</v>
      </c>
      <c r="C50" s="37" t="s">
        <v>103</v>
      </c>
      <c r="D50" s="38" t="s">
        <v>10</v>
      </c>
      <c r="E50" s="38" t="s">
        <v>24</v>
      </c>
      <c r="F50" s="36" t="s">
        <v>32</v>
      </c>
      <c r="G50" s="39">
        <v>117.5</v>
      </c>
      <c r="H50" s="40" t="s">
        <v>33</v>
      </c>
      <c r="I50" s="47">
        <f t="shared" si="0"/>
        <v>3525</v>
      </c>
    </row>
    <row r="51" spans="1:9" s="50" customFormat="1" ht="28.5">
      <c r="A51" s="23">
        <v>47</v>
      </c>
      <c r="B51" s="36">
        <v>6</v>
      </c>
      <c r="C51" s="43" t="s">
        <v>113</v>
      </c>
      <c r="D51" s="38" t="s">
        <v>10</v>
      </c>
      <c r="E51" s="38" t="s">
        <v>11</v>
      </c>
      <c r="F51" s="36" t="s">
        <v>50</v>
      </c>
      <c r="G51" s="39">
        <v>928</v>
      </c>
      <c r="H51" s="40" t="s">
        <v>12</v>
      </c>
      <c r="I51" s="47">
        <f t="shared" si="0"/>
        <v>5568</v>
      </c>
    </row>
    <row r="52" spans="1:9" ht="26.25" customHeight="1">
      <c r="A52" s="53" t="s">
        <v>105</v>
      </c>
      <c r="B52" s="53"/>
      <c r="C52" s="53"/>
      <c r="D52" s="53"/>
      <c r="E52" s="53"/>
      <c r="F52" s="53"/>
      <c r="G52" s="53"/>
      <c r="H52" s="53"/>
      <c r="I52" s="7">
        <f>SUM(I5:I51)</f>
        <v>6436732.5859999992</v>
      </c>
    </row>
    <row r="53" spans="1:9" ht="26.25" customHeight="1">
      <c r="A53" s="54" t="s">
        <v>237</v>
      </c>
      <c r="B53" s="54"/>
      <c r="C53" s="54"/>
      <c r="D53" s="54"/>
      <c r="E53" s="54"/>
      <c r="F53" s="54"/>
      <c r="G53" s="54"/>
      <c r="H53" s="54"/>
      <c r="I53" s="9">
        <f>I52*0.18</f>
        <v>1158611.8654799999</v>
      </c>
    </row>
    <row r="54" spans="1:9" ht="26.25" customHeight="1">
      <c r="A54" s="53" t="s">
        <v>236</v>
      </c>
      <c r="B54" s="53"/>
      <c r="C54" s="53"/>
      <c r="D54" s="53"/>
      <c r="E54" s="53"/>
      <c r="F54" s="53"/>
      <c r="G54" s="53"/>
      <c r="H54" s="53"/>
      <c r="I54" s="8">
        <f>I52+I53</f>
        <v>7595344.4514799993</v>
      </c>
    </row>
  </sheetData>
  <mergeCells count="6">
    <mergeCell ref="A54:H54"/>
    <mergeCell ref="A1:I1"/>
    <mergeCell ref="A2:I2"/>
    <mergeCell ref="A3:I3"/>
    <mergeCell ref="A52:H52"/>
    <mergeCell ref="A53:H53"/>
  </mergeCells>
  <pageMargins left="0.47" right="0.2" top="0.45" bottom="0.5" header="0.31" footer="0.18"/>
  <pageSetup paperSize="5" scale="64" orientation="portrait" r:id="rId1"/>
  <rowBreaks count="1" manualBreakCount="1">
    <brk id="3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T-2427-12-02-03-01-001</vt:lpstr>
      <vt:lpstr>T-2427-12-02-03-01-002</vt:lpstr>
      <vt:lpstr>Attapur</vt:lpstr>
      <vt:lpstr>T-2431-12-02-03-01-001</vt:lpstr>
      <vt:lpstr>T-2431-12-02-03-01-002</vt:lpstr>
      <vt:lpstr>Attapur!Print_Area</vt:lpstr>
      <vt:lpstr>'T-2427-12-02-03-01-001'!Print_Area</vt:lpstr>
      <vt:lpstr>'T-2427-12-02-03-01-002'!Print_Area</vt:lpstr>
      <vt:lpstr>'T-2431-12-02-03-01-001'!Print_Area</vt:lpstr>
      <vt:lpstr>'T-2431-12-02-03-01-002'!Print_Area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2024-09-26T08:56:28Z</cp:lastPrinted>
  <dcterms:created xsi:type="dcterms:W3CDTF">2024-09-18T18:46:34Z</dcterms:created>
  <dcterms:modified xsi:type="dcterms:W3CDTF">2024-12-04T08:12:45Z</dcterms:modified>
</cp:coreProperties>
</file>